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60" yWindow="-15" windowWidth="21720" windowHeight="6585"/>
  </bookViews>
  <sheets>
    <sheet name="zaoczni" sheetId="9" r:id="rId1"/>
  </sheets>
  <definedNames>
    <definedName name="_xlnm.Print_Area" localSheetId="0">zaoczni!$A$1:$AF$124</definedName>
  </definedNames>
  <calcPr calcId="145621"/>
</workbook>
</file>

<file path=xl/calcChain.xml><?xml version="1.0" encoding="utf-8"?>
<calcChain xmlns="http://schemas.openxmlformats.org/spreadsheetml/2006/main">
  <c r="AF10" i="9" l="1"/>
  <c r="AD20" i="9"/>
  <c r="AE16" i="9" l="1"/>
  <c r="AE15" i="9"/>
  <c r="J120" i="9" l="1"/>
  <c r="J119" i="9"/>
  <c r="J118" i="9"/>
  <c r="AD104" i="9"/>
  <c r="AC104" i="9"/>
  <c r="AB104" i="9"/>
  <c r="AA104" i="9"/>
  <c r="Y104" i="9"/>
  <c r="W104" i="9"/>
  <c r="U104" i="9"/>
  <c r="S104" i="9"/>
  <c r="Q104" i="9"/>
  <c r="O104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AF102" i="9"/>
  <c r="AE102" i="9"/>
  <c r="AF101" i="9"/>
  <c r="AE101" i="9"/>
  <c r="AF100" i="9"/>
  <c r="AE100" i="9"/>
  <c r="AF99" i="9"/>
  <c r="AE99" i="9"/>
  <c r="AF98" i="9"/>
  <c r="AE98" i="9"/>
  <c r="AF97" i="9"/>
  <c r="AF103" i="9" s="1"/>
  <c r="AE97" i="9"/>
  <c r="AE103" i="9" s="1"/>
  <c r="AF95" i="9"/>
  <c r="AE95" i="9"/>
  <c r="AF94" i="9"/>
  <c r="AE94" i="9"/>
  <c r="AF93" i="9"/>
  <c r="AE93" i="9"/>
  <c r="AF92" i="9"/>
  <c r="AF104" i="9" s="1"/>
  <c r="AE92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K105" i="9" s="1"/>
  <c r="J90" i="9"/>
  <c r="I90" i="9"/>
  <c r="H90" i="9"/>
  <c r="G90" i="9"/>
  <c r="AF89" i="9"/>
  <c r="AE89" i="9"/>
  <c r="AF88" i="9"/>
  <c r="AE88" i="9"/>
  <c r="AF87" i="9"/>
  <c r="AE87" i="9"/>
  <c r="AF86" i="9"/>
  <c r="AE86" i="9"/>
  <c r="AF85" i="9"/>
  <c r="AE85" i="9"/>
  <c r="A85" i="9"/>
  <c r="A86" i="9" s="1"/>
  <c r="A87" i="9" s="1"/>
  <c r="A88" i="9" s="1"/>
  <c r="A89" i="9" s="1"/>
  <c r="AF84" i="9"/>
  <c r="AE84" i="9"/>
  <c r="AF82" i="9"/>
  <c r="AE82" i="9"/>
  <c r="AF81" i="9"/>
  <c r="AE81" i="9"/>
  <c r="AF80" i="9"/>
  <c r="AE80" i="9"/>
  <c r="AF79" i="9"/>
  <c r="AE79" i="9"/>
  <c r="AF78" i="9"/>
  <c r="AE78" i="9"/>
  <c r="A78" i="9"/>
  <c r="A79" i="9" s="1"/>
  <c r="A80" i="9" s="1"/>
  <c r="A81" i="9" s="1"/>
  <c r="A82" i="9" s="1"/>
  <c r="AF77" i="9"/>
  <c r="AE77" i="9"/>
  <c r="AF75" i="9"/>
  <c r="AE75" i="9"/>
  <c r="AF74" i="9"/>
  <c r="AE74" i="9"/>
  <c r="AF73" i="9"/>
  <c r="AE73" i="9"/>
  <c r="AF72" i="9"/>
  <c r="AE72" i="9"/>
  <c r="A72" i="9"/>
  <c r="A73" i="9" s="1"/>
  <c r="A74" i="9" s="1"/>
  <c r="A75" i="9" s="1"/>
  <c r="AF71" i="9"/>
  <c r="AE71" i="9"/>
  <c r="A71" i="9"/>
  <c r="AF70" i="9"/>
  <c r="AE70" i="9"/>
  <c r="AF68" i="9"/>
  <c r="AE68" i="9"/>
  <c r="AF67" i="9"/>
  <c r="AE67" i="9"/>
  <c r="AF66" i="9"/>
  <c r="AE66" i="9"/>
  <c r="AF65" i="9"/>
  <c r="AE65" i="9"/>
  <c r="A65" i="9"/>
  <c r="A66" i="9" s="1"/>
  <c r="A67" i="9" s="1"/>
  <c r="A68" i="9" s="1"/>
  <c r="AF64" i="9"/>
  <c r="AE64" i="9"/>
  <c r="A64" i="9"/>
  <c r="AF63" i="9"/>
  <c r="AE63" i="9"/>
  <c r="AF61" i="9"/>
  <c r="AE61" i="9"/>
  <c r="AF60" i="9"/>
  <c r="AE60" i="9"/>
  <c r="AF59" i="9"/>
  <c r="AE59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AF56" i="9"/>
  <c r="AE56" i="9"/>
  <c r="AF55" i="9"/>
  <c r="AF57" i="9" s="1"/>
  <c r="AE55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AF52" i="9"/>
  <c r="AE52" i="9"/>
  <c r="AF51" i="9"/>
  <c r="AE51" i="9"/>
  <c r="AF50" i="9"/>
  <c r="AE50" i="9"/>
  <c r="AF49" i="9"/>
  <c r="AE49" i="9"/>
  <c r="AE48" i="9"/>
  <c r="A48" i="9"/>
  <c r="A49" i="9" s="1"/>
  <c r="A50" i="9" s="1"/>
  <c r="A51" i="9" s="1"/>
  <c r="AF47" i="9"/>
  <c r="AE47" i="9"/>
  <c r="A47" i="9"/>
  <c r="AF46" i="9"/>
  <c r="AE46" i="9"/>
  <c r="A46" i="9"/>
  <c r="AF45" i="9"/>
  <c r="AE45" i="9"/>
  <c r="AF44" i="9"/>
  <c r="AE44" i="9"/>
  <c r="A44" i="9"/>
  <c r="AF43" i="9"/>
  <c r="AE43" i="9"/>
  <c r="AF42" i="9"/>
  <c r="AE42" i="9"/>
  <c r="AF41" i="9"/>
  <c r="AE41" i="9"/>
  <c r="AF40" i="9"/>
  <c r="AE40" i="9"/>
  <c r="AF39" i="9"/>
  <c r="AE39" i="9"/>
  <c r="AF38" i="9"/>
  <c r="AE38" i="9"/>
  <c r="AF37" i="9"/>
  <c r="AE37" i="9"/>
  <c r="AF36" i="9"/>
  <c r="AE36" i="9"/>
  <c r="AF35" i="9"/>
  <c r="AE35" i="9"/>
  <c r="AF34" i="9"/>
  <c r="AE34" i="9"/>
  <c r="AF33" i="9"/>
  <c r="AE33" i="9"/>
  <c r="AF32" i="9"/>
  <c r="AE32" i="9"/>
  <c r="AF31" i="9"/>
  <c r="AE31" i="9"/>
  <c r="AF30" i="9"/>
  <c r="AE30" i="9"/>
  <c r="AF29" i="9"/>
  <c r="AE29" i="9"/>
  <c r="AF28" i="9"/>
  <c r="AE28" i="9"/>
  <c r="AF27" i="9"/>
  <c r="AE27" i="9"/>
  <c r="AF26" i="9"/>
  <c r="AE26" i="9"/>
  <c r="AF25" i="9"/>
  <c r="AE25" i="9"/>
  <c r="AF24" i="9"/>
  <c r="AE24" i="9"/>
  <c r="AE23" i="9"/>
  <c r="A23" i="9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E22" i="9"/>
  <c r="Z20" i="9"/>
  <c r="Z105" i="9" s="1"/>
  <c r="X20" i="9"/>
  <c r="W20" i="9"/>
  <c r="V20" i="9"/>
  <c r="T20" i="9"/>
  <c r="R20" i="9"/>
  <c r="R105" i="9" s="1"/>
  <c r="P20" i="9"/>
  <c r="N20" i="9"/>
  <c r="L20" i="9"/>
  <c r="J20" i="9"/>
  <c r="H20" i="9"/>
  <c r="G20" i="9"/>
  <c r="AE19" i="9"/>
  <c r="AE18" i="9"/>
  <c r="AF17" i="9"/>
  <c r="AE17" i="9"/>
  <c r="AF14" i="9"/>
  <c r="AE14" i="9"/>
  <c r="AF13" i="9"/>
  <c r="AE13" i="9"/>
  <c r="AF12" i="9"/>
  <c r="AE12" i="9"/>
  <c r="AF20" i="9"/>
  <c r="AE10" i="9"/>
  <c r="J105" i="9" l="1"/>
  <c r="O105" i="9"/>
  <c r="Q105" i="9"/>
  <c r="Y105" i="9"/>
  <c r="AD105" i="9"/>
  <c r="AD108" i="9" s="1"/>
  <c r="I105" i="9"/>
  <c r="M105" i="9"/>
  <c r="U105" i="9"/>
  <c r="AC105" i="9"/>
  <c r="AA105" i="9"/>
  <c r="N105" i="9"/>
  <c r="V105" i="9"/>
  <c r="V108" i="9" s="1"/>
  <c r="AF53" i="9"/>
  <c r="AF105" i="9" s="1"/>
  <c r="AE57" i="9"/>
  <c r="AF90" i="9"/>
  <c r="AE104" i="9"/>
  <c r="S105" i="9"/>
  <c r="AE90" i="9"/>
  <c r="L105" i="9"/>
  <c r="P105" i="9"/>
  <c r="T105" i="9"/>
  <c r="AB105" i="9"/>
  <c r="AE53" i="9"/>
  <c r="W105" i="9"/>
  <c r="X105" i="9"/>
  <c r="G105" i="9"/>
  <c r="H105" i="9"/>
  <c r="AE20" i="9"/>
  <c r="N108" i="9"/>
  <c r="AE105" i="9" l="1"/>
  <c r="AE109" i="9" s="1"/>
</calcChain>
</file>

<file path=xl/sharedStrings.xml><?xml version="1.0" encoding="utf-8"?>
<sst xmlns="http://schemas.openxmlformats.org/spreadsheetml/2006/main" count="153" uniqueCount="125">
  <si>
    <t>Lp.</t>
  </si>
  <si>
    <t>kod</t>
  </si>
  <si>
    <t>E</t>
  </si>
  <si>
    <t>Rozkład godzin</t>
  </si>
  <si>
    <t>Przedmiot</t>
  </si>
  <si>
    <t>I rok</t>
  </si>
  <si>
    <t>II rok</t>
  </si>
  <si>
    <t>III rok</t>
  </si>
  <si>
    <t>Razem godz.</t>
  </si>
  <si>
    <t>Razem ECTS</t>
  </si>
  <si>
    <t>ECTS</t>
  </si>
  <si>
    <t>1.</t>
  </si>
  <si>
    <t>2.</t>
  </si>
  <si>
    <t>3.</t>
  </si>
  <si>
    <t>4.</t>
  </si>
  <si>
    <t>Wychowanie fizyczne</t>
  </si>
  <si>
    <t>Technologia informacyjna</t>
  </si>
  <si>
    <t>forma zal. po semestrze *</t>
  </si>
  <si>
    <t>razem</t>
  </si>
  <si>
    <t>razem :</t>
  </si>
  <si>
    <t>G. ŚCIEŻKI**</t>
  </si>
  <si>
    <t>1 semestr</t>
  </si>
  <si>
    <t>2 semestr</t>
  </si>
  <si>
    <t>3 semestr</t>
  </si>
  <si>
    <t>4 semestr</t>
  </si>
  <si>
    <t>5 semestr</t>
  </si>
  <si>
    <t>6 semestr</t>
  </si>
  <si>
    <t>Z</t>
  </si>
  <si>
    <t>ZO</t>
  </si>
  <si>
    <t>Język obcy</t>
  </si>
  <si>
    <t>I</t>
  </si>
  <si>
    <t>W/WS</t>
  </si>
  <si>
    <t>II</t>
  </si>
  <si>
    <t>III</t>
  </si>
  <si>
    <t>PW/PE/KZ</t>
  </si>
  <si>
    <t>Podstawy logiki</t>
  </si>
  <si>
    <t>BHP i ergonomia</t>
  </si>
  <si>
    <t>Ochrona własności intelektualnej</t>
  </si>
  <si>
    <t>Przysposobienie biblioteczne</t>
  </si>
  <si>
    <t>C/K/L/P/PZ/S</t>
  </si>
  <si>
    <t>Moduły razem</t>
  </si>
  <si>
    <t>Socjologia</t>
  </si>
  <si>
    <t>4,5,6</t>
  </si>
  <si>
    <t>Krajoznawstwo</t>
  </si>
  <si>
    <t>Obsługa ruchu turystycznego</t>
  </si>
  <si>
    <t>Zagospodarowanie turystyczne</t>
  </si>
  <si>
    <t>Marketing w turystyce</t>
  </si>
  <si>
    <t>Wydział: MATEMATYCZNO-PRZYRODNICZY</t>
  </si>
  <si>
    <t>2,3,4</t>
  </si>
  <si>
    <t>Przedsiębiorczość</t>
  </si>
  <si>
    <t>Fizjologia człowieka</t>
  </si>
  <si>
    <t xml:space="preserve">Ekologia </t>
  </si>
  <si>
    <t>Podstawy ochrony środowiska</t>
  </si>
  <si>
    <t>Podstawy ekonomii</t>
  </si>
  <si>
    <t>Zarządzanie w turystyce i rekreacji</t>
  </si>
  <si>
    <t>Prawo w turystyce i rekreacji</t>
  </si>
  <si>
    <t>Podstawy turystyki</t>
  </si>
  <si>
    <t>Podstawy rekreacji</t>
  </si>
  <si>
    <t>Geografia turystyczna</t>
  </si>
  <si>
    <t>Ekonomika turystyki i rekreacji</t>
  </si>
  <si>
    <t>Podstawy hotelarstwa</t>
  </si>
  <si>
    <t>Pedagogika czasu wolnego</t>
  </si>
  <si>
    <t>Kształtowanie środowiska i ochrona przyrody</t>
  </si>
  <si>
    <t>Jakość surowców i produktów spożywczych</t>
  </si>
  <si>
    <t>Żywienie człowieka i dietetyka</t>
  </si>
  <si>
    <t>Metodyka i organizacja rekreacji</t>
  </si>
  <si>
    <t>Atrakcje turystyczne Polski</t>
  </si>
  <si>
    <t>Kartografia w turystyce i rekreacji</t>
  </si>
  <si>
    <t>Podstawy geografii fizycznej</t>
  </si>
  <si>
    <t>Podstawy geografii społeczno-ekonomicznej</t>
  </si>
  <si>
    <t>Edukacja zdrowotna</t>
  </si>
  <si>
    <t>Turystyka na obszarach chronionych</t>
  </si>
  <si>
    <t>Agroturystyka</t>
  </si>
  <si>
    <t>Środowisko przyrodnicze i kulturowe obszarów wiejskich</t>
  </si>
  <si>
    <t>Turystyka wiejska a rozwój lokalny</t>
  </si>
  <si>
    <t>Zastosowanie informatyki w turystyce wiejskiej</t>
  </si>
  <si>
    <t>Fundusze strukturalne UE w turystyce wiejskiej</t>
  </si>
  <si>
    <t>Gospodarstwo agroturystyczne</t>
  </si>
  <si>
    <t>Marketing w turystyce wiejskiej</t>
  </si>
  <si>
    <t>Pilotaż i przewodnictwo turystyczne</t>
  </si>
  <si>
    <t>Informacja i promocja w turystyce</t>
  </si>
  <si>
    <t>Organizacja imprez turystycznych</t>
  </si>
  <si>
    <t>Biura podróży i touroperatorzy</t>
  </si>
  <si>
    <t>Zastosowanie informatyki w turystyce</t>
  </si>
  <si>
    <t>Wycieczki i obozy szkolne</t>
  </si>
  <si>
    <t>Hotelarstwo</t>
  </si>
  <si>
    <t>Rynek hotelarski</t>
  </si>
  <si>
    <t>Organizacja pracy w hotelarstwie</t>
  </si>
  <si>
    <t>Zarządzanie hotelem i rachunkowość</t>
  </si>
  <si>
    <t>Obsługa klienta w hotelu</t>
  </si>
  <si>
    <t>Zastosowanie informatyki w hotelarstwie</t>
  </si>
  <si>
    <t>Jakość usług hotelarskich</t>
  </si>
  <si>
    <t>Turystyka zdrowotna</t>
  </si>
  <si>
    <t>Nowe trendy w turystyce zdrowotnej</t>
  </si>
  <si>
    <t>Turystyka uzdrowiskowa</t>
  </si>
  <si>
    <t xml:space="preserve">Trening zdrowotny </t>
  </si>
  <si>
    <t>Praktyka dyplomowa</t>
  </si>
  <si>
    <t>Kartowanie turystyczne - ćwiczenia terenowe</t>
  </si>
  <si>
    <t>Seminarium dyplomowe</t>
  </si>
  <si>
    <t>ects</t>
  </si>
  <si>
    <t xml:space="preserve">Kierunek: Turystyka i rekreacja                          </t>
  </si>
  <si>
    <t>Materialne dziedzictwo kulturowe</t>
  </si>
  <si>
    <t>Turystyka wiejska</t>
  </si>
  <si>
    <t>Antropomotoryka</t>
  </si>
  <si>
    <t xml:space="preserve">Organizacja i obsługa ruchu turystycznego </t>
  </si>
  <si>
    <t xml:space="preserve"> Specjalność:  Turystyka wiejska, Organizacja i obsługa ruchu turystycznego, Hotelarstwo, Turystyka zdrowotna</t>
  </si>
  <si>
    <t>Gry i zabawy rekreacyjne</t>
  </si>
  <si>
    <t xml:space="preserve">Zastosowanie informatyki w turystyce </t>
  </si>
  <si>
    <t>Geoturystyka lub  Ekoturystyka</t>
  </si>
  <si>
    <t>Centra krajoznawcze lub Turystyka religijna</t>
  </si>
  <si>
    <t>Język niemiecki lub Język rosyjski</t>
  </si>
  <si>
    <t>PLAN STUDIÓW NIESTACJONARNYCH PIERWSZEGO STOPNIA</t>
  </si>
  <si>
    <t>1,2,3,4,5</t>
  </si>
  <si>
    <t>Praktyka zawodowa*</t>
  </si>
  <si>
    <t>* - praktyka odbywa się w instytucjach o profilu odpowiadającym wybranej specjalności</t>
  </si>
  <si>
    <t>Higiena w turystyce</t>
  </si>
  <si>
    <t>Wybrane regiony turystyczne Polski (Świętokrzysko-Sandomierski, Lubelski, Karpacki, Wielkopolski, Mazowiecki) - ćwiczenia terenowe</t>
  </si>
  <si>
    <t>MODUŁ OGÓLNOUCZELNIANY  M_TiR01</t>
  </si>
  <si>
    <t>MODUŁ PODSTAWOWY/KIERUNKOWY   M_TiR02</t>
  </si>
  <si>
    <t>MODUŁ DYPLOMOWY  M_TiR03</t>
  </si>
  <si>
    <t>MODUŁ SPECJALNOŚCIOWY    M_TiR04</t>
  </si>
  <si>
    <t>MODUŁ FAKULATYWNY   M_TiR05</t>
  </si>
  <si>
    <t>Podstawy psychologii</t>
  </si>
  <si>
    <t>Turystyka kwalifikowana - obóz zimowy</t>
  </si>
  <si>
    <t>Obóz letni żeglarski - rejs żeglarski lub Obóz letni - stacjonarny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</si>
</sst>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1"/>
      <name val="Arial CE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Arial CE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 CE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 CE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9" fontId="3" fillId="0" borderId="0" xfId="0" applyNumberFormat="1" applyFont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9" fillId="15" borderId="1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15" borderId="0" xfId="0" applyFont="1" applyFill="1"/>
    <xf numFmtId="0" fontId="12" fillId="15" borderId="1" xfId="0" applyFont="1" applyFill="1" applyBorder="1" applyAlignment="1">
      <alignment horizontal="right" vertical="center"/>
    </xf>
    <xf numFmtId="0" fontId="10" fillId="15" borderId="1" xfId="0" applyFont="1" applyFill="1" applyBorder="1" applyAlignment="1">
      <alignment vertical="center" wrapText="1"/>
    </xf>
    <xf numFmtId="0" fontId="10" fillId="15" borderId="7" xfId="0" applyFont="1" applyFill="1" applyBorder="1" applyAlignment="1">
      <alignment vertical="center" wrapText="1"/>
    </xf>
    <xf numFmtId="0" fontId="12" fillId="15" borderId="8" xfId="0" applyFont="1" applyFill="1" applyBorder="1" applyAlignment="1">
      <alignment horizontal="right" vertical="center"/>
    </xf>
    <xf numFmtId="0" fontId="12" fillId="15" borderId="1" xfId="0" applyFont="1" applyFill="1" applyBorder="1" applyAlignment="1">
      <alignment horizontal="right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19" fillId="22" borderId="7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19" fillId="18" borderId="7" xfId="0" applyFont="1" applyFill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9" fillId="19" borderId="7" xfId="0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/>
    </xf>
    <xf numFmtId="0" fontId="4" fillId="15" borderId="0" xfId="0" applyFont="1" applyFill="1" applyAlignment="1"/>
    <xf numFmtId="0" fontId="7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10" fillId="15" borderId="7" xfId="0" applyFont="1" applyFill="1" applyBorder="1" applyAlignment="1">
      <alignment vertical="top" wrapText="1"/>
    </xf>
    <xf numFmtId="0" fontId="18" fillId="15" borderId="7" xfId="0" applyFont="1" applyFill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vertical="top" wrapText="1"/>
    </xf>
    <xf numFmtId="0" fontId="18" fillId="15" borderId="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 wrapText="1"/>
    </xf>
    <xf numFmtId="0" fontId="11" fillId="15" borderId="3" xfId="0" applyFont="1" applyFill="1" applyBorder="1"/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right" vertical="center"/>
    </xf>
    <xf numFmtId="0" fontId="16" fillId="15" borderId="7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10" borderId="1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1" fillId="0" borderId="0" xfId="0" applyFont="1"/>
    <xf numFmtId="0" fontId="22" fillId="15" borderId="1" xfId="0" applyFont="1" applyFill="1" applyBorder="1" applyAlignment="1">
      <alignment horizontal="right" vertical="center" wrapText="1"/>
    </xf>
    <xf numFmtId="0" fontId="23" fillId="15" borderId="1" xfId="0" applyFont="1" applyFill="1" applyBorder="1" applyAlignment="1" applyProtection="1">
      <alignment vertical="top" wrapText="1"/>
      <protection locked="0"/>
    </xf>
    <xf numFmtId="0" fontId="24" fillId="15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5" fillId="2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 applyProtection="1">
      <alignment horizontal="center" vertical="center"/>
      <protection locked="0"/>
    </xf>
    <xf numFmtId="0" fontId="25" fillId="16" borderId="1" xfId="0" applyFont="1" applyFill="1" applyBorder="1" applyAlignment="1" applyProtection="1">
      <alignment horizontal="center" vertical="center"/>
      <protection locked="0"/>
    </xf>
    <xf numFmtId="0" fontId="25" fillId="17" borderId="1" xfId="0" applyFont="1" applyFill="1" applyBorder="1" applyAlignment="1" applyProtection="1">
      <alignment horizontal="center" vertical="center"/>
      <protection locked="0"/>
    </xf>
    <xf numFmtId="0" fontId="25" fillId="13" borderId="1" xfId="0" applyFont="1" applyFill="1" applyBorder="1" applyAlignment="1" applyProtection="1">
      <alignment horizontal="center" vertical="center"/>
      <protection locked="0"/>
    </xf>
    <xf numFmtId="0" fontId="25" fillId="18" borderId="1" xfId="0" applyFont="1" applyFill="1" applyBorder="1" applyAlignment="1" applyProtection="1">
      <alignment horizontal="center" vertical="center"/>
      <protection locked="0"/>
    </xf>
    <xf numFmtId="0" fontId="25" fillId="22" borderId="1" xfId="0" applyFont="1" applyFill="1" applyBorder="1" applyAlignment="1" applyProtection="1">
      <alignment horizontal="center" vertical="center"/>
      <protection locked="0"/>
    </xf>
    <xf numFmtId="0" fontId="25" fillId="19" borderId="1" xfId="0" applyFont="1" applyFill="1" applyBorder="1" applyAlignment="1" applyProtection="1">
      <alignment horizontal="center" vertical="center"/>
      <protection locked="0"/>
    </xf>
    <xf numFmtId="0" fontId="23" fillId="15" borderId="1" xfId="0" applyFont="1" applyFill="1" applyBorder="1" applyAlignment="1">
      <alignment vertical="center"/>
    </xf>
    <xf numFmtId="0" fontId="23" fillId="15" borderId="1" xfId="0" applyFont="1" applyFill="1" applyBorder="1" applyAlignment="1">
      <alignment vertical="top" wrapText="1"/>
    </xf>
    <xf numFmtId="0" fontId="26" fillId="20" borderId="1" xfId="0" applyFont="1" applyFill="1" applyBorder="1"/>
    <xf numFmtId="0" fontId="22" fillId="15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top" wrapText="1"/>
    </xf>
    <xf numFmtId="0" fontId="26" fillId="20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center" wrapText="1"/>
    </xf>
    <xf numFmtId="0" fontId="23" fillId="15" borderId="1" xfId="0" applyFont="1" applyFill="1" applyBorder="1"/>
    <xf numFmtId="0" fontId="23" fillId="15" borderId="6" xfId="0" applyFont="1" applyFill="1" applyBorder="1"/>
    <xf numFmtId="0" fontId="25" fillId="15" borderId="6" xfId="0" applyFont="1" applyFill="1" applyBorder="1" applyAlignment="1">
      <alignment horizontal="center" vertical="center"/>
    </xf>
    <xf numFmtId="0" fontId="25" fillId="16" borderId="6" xfId="0" applyFont="1" applyFill="1" applyBorder="1" applyAlignment="1">
      <alignment horizontal="center" vertical="center"/>
    </xf>
    <xf numFmtId="0" fontId="25" fillId="17" borderId="6" xfId="0" applyFont="1" applyFill="1" applyBorder="1" applyAlignment="1">
      <alignment horizontal="center" vertical="center"/>
    </xf>
    <xf numFmtId="0" fontId="25" fillId="13" borderId="6" xfId="0" applyFont="1" applyFill="1" applyBorder="1" applyAlignment="1">
      <alignment horizontal="center" vertical="center"/>
    </xf>
    <xf numFmtId="0" fontId="25" fillId="18" borderId="6" xfId="0" applyFont="1" applyFill="1" applyBorder="1" applyAlignment="1" applyProtection="1">
      <alignment horizontal="center" vertical="center"/>
      <protection locked="0"/>
    </xf>
    <xf numFmtId="0" fontId="25" fillId="18" borderId="6" xfId="0" applyFont="1" applyFill="1" applyBorder="1" applyAlignment="1">
      <alignment horizontal="center" vertical="center"/>
    </xf>
    <xf numFmtId="0" fontId="25" fillId="22" borderId="6" xfId="0" applyFont="1" applyFill="1" applyBorder="1" applyAlignment="1">
      <alignment horizontal="center" vertical="center"/>
    </xf>
    <xf numFmtId="0" fontId="25" fillId="19" borderId="6" xfId="0" applyFont="1" applyFill="1" applyBorder="1" applyAlignment="1">
      <alignment horizontal="center" vertical="center"/>
    </xf>
    <xf numFmtId="0" fontId="26" fillId="21" borderId="0" xfId="0" applyFont="1" applyFill="1" applyBorder="1"/>
    <xf numFmtId="0" fontId="23" fillId="15" borderId="1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23" fillId="15" borderId="3" xfId="0" applyFont="1" applyFill="1" applyBorder="1" applyAlignment="1">
      <alignment horizontal="left" vertical="top" wrapText="1"/>
    </xf>
    <xf numFmtId="0" fontId="23" fillId="15" borderId="0" xfId="0" applyFont="1" applyFill="1" applyAlignment="1">
      <alignment vertical="center"/>
    </xf>
    <xf numFmtId="0" fontId="25" fillId="16" borderId="6" xfId="0" applyFont="1" applyFill="1" applyBorder="1" applyAlignment="1" applyProtection="1">
      <alignment horizontal="center" vertical="center"/>
      <protection locked="0"/>
    </xf>
    <xf numFmtId="0" fontId="25" fillId="17" borderId="6" xfId="0" applyFont="1" applyFill="1" applyBorder="1" applyAlignment="1" applyProtection="1">
      <alignment horizontal="center" vertical="center"/>
      <protection locked="0"/>
    </xf>
    <xf numFmtId="0" fontId="25" fillId="13" borderId="6" xfId="0" applyFont="1" applyFill="1" applyBorder="1" applyAlignment="1" applyProtection="1">
      <alignment horizontal="center" vertical="center"/>
      <protection locked="0"/>
    </xf>
    <xf numFmtId="0" fontId="17" fillId="10" borderId="1" xfId="0" applyFont="1" applyFill="1" applyBorder="1" applyAlignment="1">
      <alignment horizontal="center" vertical="center" wrapText="1"/>
    </xf>
    <xf numFmtId="0" fontId="23" fillId="15" borderId="7" xfId="0" applyFont="1" applyFill="1" applyBorder="1" applyAlignment="1">
      <alignment horizontal="left" vertical="top"/>
    </xf>
    <xf numFmtId="0" fontId="27" fillId="15" borderId="0" xfId="0" applyFont="1" applyFill="1" applyAlignment="1">
      <alignment horizontal="center" vertical="center" wrapText="1"/>
    </xf>
    <xf numFmtId="0" fontId="25" fillId="13" borderId="7" xfId="0" applyFont="1" applyFill="1" applyBorder="1" applyAlignment="1" applyProtection="1">
      <alignment horizontal="center" vertical="center"/>
      <protection locked="0"/>
    </xf>
    <xf numFmtId="0" fontId="24" fillId="13" borderId="7" xfId="0" applyFont="1" applyFill="1" applyBorder="1" applyAlignment="1" applyProtection="1">
      <alignment horizontal="center" vertical="center" wrapText="1"/>
      <protection locked="0"/>
    </xf>
    <xf numFmtId="0" fontId="23" fillId="15" borderId="6" xfId="0" applyFont="1" applyFill="1" applyBorder="1" applyAlignment="1" applyProtection="1">
      <alignment horizontal="left" vertical="top" wrapText="1"/>
      <protection locked="0"/>
    </xf>
    <xf numFmtId="0" fontId="24" fillId="18" borderId="7" xfId="0" applyFont="1" applyFill="1" applyBorder="1" applyAlignment="1" applyProtection="1">
      <alignment horizontal="center" vertical="center" wrapText="1"/>
      <protection locked="0"/>
    </xf>
    <xf numFmtId="0" fontId="25" fillId="18" borderId="7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wrapText="1"/>
    </xf>
    <xf numFmtId="0" fontId="24" fillId="22" borderId="7" xfId="0" applyFont="1" applyFill="1" applyBorder="1" applyAlignment="1" applyProtection="1">
      <alignment horizontal="center" vertical="center" wrapText="1"/>
      <protection locked="0"/>
    </xf>
    <xf numFmtId="0" fontId="25" fillId="22" borderId="7" xfId="0" applyFont="1" applyFill="1" applyBorder="1" applyAlignment="1" applyProtection="1">
      <alignment horizontal="center" vertical="center"/>
      <protection locked="0"/>
    </xf>
    <xf numFmtId="0" fontId="17" fillId="15" borderId="7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23" fillId="15" borderId="16" xfId="0" applyFont="1" applyFill="1" applyBorder="1"/>
    <xf numFmtId="0" fontId="1" fillId="17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23" fillId="15" borderId="6" xfId="0" applyFont="1" applyFill="1" applyBorder="1" applyAlignment="1">
      <alignment vertical="top" wrapText="1"/>
    </xf>
    <xf numFmtId="0" fontId="25" fillId="19" borderId="3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7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28" fillId="18" borderId="1" xfId="0" applyFont="1" applyFill="1" applyBorder="1" applyAlignment="1">
      <alignment horizontal="center" vertical="center"/>
    </xf>
    <xf numFmtId="0" fontId="22" fillId="22" borderId="1" xfId="0" applyFont="1" applyFill="1" applyBorder="1" applyAlignment="1">
      <alignment horizontal="left" vertical="center"/>
    </xf>
    <xf numFmtId="0" fontId="22" fillId="19" borderId="1" xfId="0" applyFont="1" applyFill="1" applyBorder="1" applyAlignment="1">
      <alignment horizontal="left" vertical="center"/>
    </xf>
    <xf numFmtId="0" fontId="26" fillId="15" borderId="3" xfId="0" applyFont="1" applyFill="1" applyBorder="1" applyAlignment="1">
      <alignment horizontal="left" vertical="center"/>
    </xf>
    <xf numFmtId="0" fontId="26" fillId="20" borderId="7" xfId="0" applyFont="1" applyFill="1" applyBorder="1" applyAlignment="1">
      <alignment vertical="top" wrapText="1"/>
    </xf>
    <xf numFmtId="0" fontId="22" fillId="15" borderId="5" xfId="0" applyFont="1" applyFill="1" applyBorder="1" applyAlignment="1">
      <alignment horizontal="left" vertical="center"/>
    </xf>
    <xf numFmtId="0" fontId="7" fillId="15" borderId="0" xfId="0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left" wrapText="1"/>
    </xf>
    <xf numFmtId="0" fontId="0" fillId="15" borderId="12" xfId="0" applyFont="1" applyFill="1" applyBorder="1" applyAlignment="1">
      <alignment horizontal="center" vertical="center"/>
    </xf>
    <xf numFmtId="0" fontId="0" fillId="15" borderId="11" xfId="0" applyFont="1" applyFill="1" applyBorder="1" applyAlignment="1">
      <alignment horizontal="center" vertical="center"/>
    </xf>
    <xf numFmtId="0" fontId="0" fillId="15" borderId="13" xfId="0" applyFont="1" applyFill="1" applyBorder="1" applyAlignment="1">
      <alignment horizontal="center" vertical="center"/>
    </xf>
    <xf numFmtId="0" fontId="0" fillId="15" borderId="10" xfId="0" applyFont="1" applyFill="1" applyBorder="1" applyAlignment="1">
      <alignment horizontal="center" vertical="center" wrapText="1"/>
    </xf>
    <xf numFmtId="0" fontId="0" fillId="15" borderId="1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19" borderId="6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6" borderId="6" xfId="0" applyNumberFormat="1" applyFont="1" applyFill="1" applyBorder="1" applyAlignment="1">
      <alignment horizontal="center" vertical="center" wrapText="1"/>
    </xf>
    <xf numFmtId="0" fontId="16" fillId="6" borderId="7" xfId="0" applyNumberFormat="1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left" vertical="center"/>
    </xf>
    <xf numFmtId="0" fontId="12" fillId="9" borderId="11" xfId="0" applyFont="1" applyFill="1" applyBorder="1" applyAlignment="1">
      <alignment horizontal="left" vertical="center"/>
    </xf>
    <xf numFmtId="0" fontId="12" fillId="15" borderId="6" xfId="0" applyFont="1" applyFill="1" applyBorder="1" applyAlignment="1">
      <alignment horizontal="right" vertical="center"/>
    </xf>
    <xf numFmtId="0" fontId="12" fillId="15" borderId="7" xfId="0" applyFont="1" applyFill="1" applyBorder="1" applyAlignment="1">
      <alignment horizontal="right" vertical="center"/>
    </xf>
    <xf numFmtId="0" fontId="10" fillId="15" borderId="6" xfId="0" applyFont="1" applyFill="1" applyBorder="1" applyAlignment="1">
      <alignment horizontal="left" vertical="center" wrapText="1"/>
    </xf>
    <xf numFmtId="0" fontId="10" fillId="15" borderId="7" xfId="0" applyFont="1" applyFill="1" applyBorder="1" applyAlignment="1">
      <alignment horizontal="left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15" borderId="7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center" vertical="center"/>
    </xf>
    <xf numFmtId="0" fontId="13" fillId="15" borderId="4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26" fillId="9" borderId="3" xfId="0" applyFont="1" applyFill="1" applyBorder="1" applyAlignment="1">
      <alignment horizontal="left" vertical="center"/>
    </xf>
    <xf numFmtId="0" fontId="22" fillId="9" borderId="5" xfId="0" applyFont="1" applyFill="1" applyBorder="1" applyAlignment="1">
      <alignment horizontal="left" vertical="center"/>
    </xf>
    <xf numFmtId="0" fontId="26" fillId="15" borderId="3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left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left" vertical="center" wrapText="1"/>
    </xf>
    <xf numFmtId="0" fontId="26" fillId="15" borderId="14" xfId="0" applyFont="1" applyFill="1" applyBorder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33"/>
      <color rgb="FFFFFF99"/>
      <color rgb="FFCCCCFF"/>
      <color rgb="FF33CCFF"/>
      <color rgb="FFFF9900"/>
      <color rgb="FFFFFFCC"/>
      <color rgb="FFFF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4"/>
  <sheetViews>
    <sheetView tabSelected="1" view="pageBreakPreview" topLeftCell="B25" zoomScale="120" zoomScaleNormal="100" zoomScaleSheetLayoutView="120" workbookViewId="0">
      <selection activeCell="B43" sqref="A43:XFD43"/>
    </sheetView>
  </sheetViews>
  <sheetFormatPr defaultColWidth="9.140625" defaultRowHeight="15" x14ac:dyDescent="0.25"/>
  <cols>
    <col min="1" max="1" width="4.5703125" customWidth="1"/>
    <col min="2" max="2" width="58.5703125" style="3" customWidth="1"/>
    <col min="3" max="3" width="6.42578125" style="1" customWidth="1"/>
    <col min="4" max="4" width="5.85546875" style="4" customWidth="1"/>
    <col min="5" max="5" width="8.7109375" style="1" customWidth="1"/>
    <col min="6" max="6" width="6.42578125" style="1" customWidth="1"/>
    <col min="7" max="7" width="5" style="1" customWidth="1"/>
    <col min="8" max="8" width="5.42578125" style="1" customWidth="1"/>
    <col min="9" max="9" width="4.7109375" style="1" customWidth="1"/>
    <col min="10" max="10" width="5.85546875" style="1" customWidth="1"/>
    <col min="11" max="11" width="5.42578125" style="1" customWidth="1"/>
    <col min="12" max="13" width="4.85546875" style="1" customWidth="1"/>
    <col min="14" max="14" width="5.5703125" style="1" customWidth="1"/>
    <col min="15" max="15" width="4.7109375" style="1" customWidth="1"/>
    <col min="16" max="16" width="4.85546875" style="1" customWidth="1"/>
    <col min="17" max="17" width="4.7109375" style="1" customWidth="1"/>
    <col min="18" max="18" width="5.7109375" style="1" customWidth="1"/>
    <col min="19" max="19" width="4.5703125" style="1" customWidth="1"/>
    <col min="20" max="20" width="5.140625" style="1" customWidth="1"/>
    <col min="21" max="21" width="4.85546875" style="1" customWidth="1"/>
    <col min="22" max="22" width="6" style="1" customWidth="1"/>
    <col min="23" max="24" width="4.85546875" style="1" customWidth="1"/>
    <col min="25" max="25" width="4.7109375" style="1" customWidth="1"/>
    <col min="26" max="26" width="5.7109375" style="1" customWidth="1"/>
    <col min="27" max="27" width="5.28515625" style="1" customWidth="1"/>
    <col min="28" max="28" width="4.85546875" style="1" customWidth="1"/>
    <col min="29" max="29" width="5.7109375" style="1" customWidth="1"/>
    <col min="30" max="30" width="8" style="1" customWidth="1"/>
    <col min="31" max="31" width="7.140625" style="1" customWidth="1"/>
    <col min="32" max="32" width="8.5703125" style="1" customWidth="1"/>
  </cols>
  <sheetData>
    <row r="1" spans="1:35" ht="15.75" x14ac:dyDescent="0.25">
      <c r="A1" s="198" t="s">
        <v>111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H1" s="48"/>
      <c r="AI1" s="48"/>
    </row>
    <row r="2" spans="1:35" ht="15.75" x14ac:dyDescent="0.25">
      <c r="A2" s="50"/>
      <c r="B2" s="200" t="s">
        <v>47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H2" s="48"/>
      <c r="AI2" s="48"/>
    </row>
    <row r="3" spans="1:35" ht="15.75" customHeight="1" x14ac:dyDescent="0.25">
      <c r="A3" s="79"/>
      <c r="B3" s="80" t="s">
        <v>100</v>
      </c>
      <c r="C3" s="80" t="s">
        <v>105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  <c r="W3" s="82"/>
      <c r="X3" s="82"/>
      <c r="Y3" s="82"/>
      <c r="Z3" s="82"/>
      <c r="AA3" s="82"/>
      <c r="AB3" s="82"/>
      <c r="AC3" s="82"/>
      <c r="AD3" s="82"/>
      <c r="AE3" s="82"/>
      <c r="AF3" s="82"/>
      <c r="AH3" s="48"/>
      <c r="AI3" s="48"/>
    </row>
    <row r="4" spans="1:35" ht="23.25" thickBot="1" x14ac:dyDescent="0.3">
      <c r="A4" s="50"/>
      <c r="B4" s="60"/>
      <c r="C4" s="26" t="s">
        <v>30</v>
      </c>
      <c r="D4" s="29" t="s">
        <v>31</v>
      </c>
      <c r="E4" s="27" t="s">
        <v>32</v>
      </c>
      <c r="F4" s="30" t="s">
        <v>39</v>
      </c>
      <c r="G4" s="28" t="s">
        <v>33</v>
      </c>
      <c r="H4" s="31" t="s">
        <v>34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H4" s="48"/>
      <c r="AI4" s="48"/>
    </row>
    <row r="5" spans="1:35" x14ac:dyDescent="0.25">
      <c r="A5" s="201"/>
      <c r="B5" s="202"/>
      <c r="C5" s="202"/>
      <c r="D5" s="202"/>
      <c r="E5" s="202"/>
      <c r="F5" s="203"/>
      <c r="G5" s="204" t="s">
        <v>3</v>
      </c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H5" s="48"/>
      <c r="AI5" s="48"/>
    </row>
    <row r="6" spans="1:35" ht="30" customHeight="1" x14ac:dyDescent="0.25">
      <c r="A6" s="206" t="s">
        <v>0</v>
      </c>
      <c r="B6" s="208" t="s">
        <v>4</v>
      </c>
      <c r="C6" s="208" t="s">
        <v>1</v>
      </c>
      <c r="D6" s="210" t="s">
        <v>17</v>
      </c>
      <c r="E6" s="210"/>
      <c r="F6" s="210"/>
      <c r="G6" s="211" t="s">
        <v>5</v>
      </c>
      <c r="H6" s="211"/>
      <c r="I6" s="211"/>
      <c r="J6" s="211"/>
      <c r="K6" s="211"/>
      <c r="L6" s="211"/>
      <c r="M6" s="211"/>
      <c r="N6" s="211"/>
      <c r="O6" s="236" t="s">
        <v>6</v>
      </c>
      <c r="P6" s="236"/>
      <c r="Q6" s="236"/>
      <c r="R6" s="236"/>
      <c r="S6" s="236"/>
      <c r="T6" s="236"/>
      <c r="U6" s="236"/>
      <c r="V6" s="236"/>
      <c r="W6" s="214" t="s">
        <v>7</v>
      </c>
      <c r="X6" s="214"/>
      <c r="Y6" s="214"/>
      <c r="Z6" s="214"/>
      <c r="AA6" s="214"/>
      <c r="AB6" s="214"/>
      <c r="AC6" s="214"/>
      <c r="AD6" s="214"/>
      <c r="AE6" s="215" t="s">
        <v>8</v>
      </c>
      <c r="AF6" s="215" t="s">
        <v>9</v>
      </c>
      <c r="AH6" s="48"/>
      <c r="AI6" s="48"/>
    </row>
    <row r="7" spans="1:35" s="2" customFormat="1" ht="22.5" customHeight="1" x14ac:dyDescent="0.25">
      <c r="A7" s="206"/>
      <c r="B7" s="208"/>
      <c r="C7" s="208"/>
      <c r="D7" s="210"/>
      <c r="E7" s="210"/>
      <c r="F7" s="210"/>
      <c r="G7" s="218" t="s">
        <v>21</v>
      </c>
      <c r="H7" s="219"/>
      <c r="I7" s="219"/>
      <c r="J7" s="220"/>
      <c r="K7" s="221" t="s">
        <v>22</v>
      </c>
      <c r="L7" s="222"/>
      <c r="M7" s="222"/>
      <c r="N7" s="223"/>
      <c r="O7" s="224" t="s">
        <v>23</v>
      </c>
      <c r="P7" s="225"/>
      <c r="Q7" s="225"/>
      <c r="R7" s="226"/>
      <c r="S7" s="227" t="s">
        <v>24</v>
      </c>
      <c r="T7" s="228"/>
      <c r="U7" s="228"/>
      <c r="V7" s="229"/>
      <c r="W7" s="230" t="s">
        <v>25</v>
      </c>
      <c r="X7" s="231"/>
      <c r="Y7" s="231"/>
      <c r="Z7" s="232"/>
      <c r="AA7" s="233" t="s">
        <v>26</v>
      </c>
      <c r="AB7" s="234"/>
      <c r="AC7" s="234"/>
      <c r="AD7" s="235"/>
      <c r="AE7" s="216"/>
      <c r="AF7" s="216"/>
      <c r="AH7" s="48"/>
      <c r="AI7" s="48"/>
    </row>
    <row r="8" spans="1:35" s="2" customFormat="1" ht="30.75" customHeight="1" thickBot="1" x14ac:dyDescent="0.3">
      <c r="A8" s="207"/>
      <c r="B8" s="209"/>
      <c r="C8" s="209"/>
      <c r="D8" s="92" t="s">
        <v>2</v>
      </c>
      <c r="E8" s="92" t="s">
        <v>28</v>
      </c>
      <c r="F8" s="92" t="s">
        <v>27</v>
      </c>
      <c r="G8" s="23" t="s">
        <v>30</v>
      </c>
      <c r="H8" s="23" t="s">
        <v>32</v>
      </c>
      <c r="I8" s="23" t="s">
        <v>33</v>
      </c>
      <c r="J8" s="23" t="s">
        <v>10</v>
      </c>
      <c r="K8" s="8" t="s">
        <v>30</v>
      </c>
      <c r="L8" s="8" t="s">
        <v>32</v>
      </c>
      <c r="M8" s="8" t="s">
        <v>33</v>
      </c>
      <c r="N8" s="8" t="s">
        <v>10</v>
      </c>
      <c r="O8" s="24" t="s">
        <v>30</v>
      </c>
      <c r="P8" s="24" t="s">
        <v>32</v>
      </c>
      <c r="Q8" s="24" t="s">
        <v>33</v>
      </c>
      <c r="R8" s="24" t="s">
        <v>10</v>
      </c>
      <c r="S8" s="9" t="s">
        <v>30</v>
      </c>
      <c r="T8" s="9" t="s">
        <v>32</v>
      </c>
      <c r="U8" s="9" t="s">
        <v>33</v>
      </c>
      <c r="V8" s="9" t="s">
        <v>10</v>
      </c>
      <c r="W8" s="10" t="s">
        <v>30</v>
      </c>
      <c r="X8" s="10" t="s">
        <v>32</v>
      </c>
      <c r="Y8" s="10" t="s">
        <v>33</v>
      </c>
      <c r="Z8" s="10" t="s">
        <v>10</v>
      </c>
      <c r="AA8" s="75" t="s">
        <v>30</v>
      </c>
      <c r="AB8" s="75" t="s">
        <v>32</v>
      </c>
      <c r="AC8" s="75" t="s">
        <v>33</v>
      </c>
      <c r="AD8" s="75" t="s">
        <v>10</v>
      </c>
      <c r="AE8" s="217"/>
      <c r="AF8" s="217"/>
      <c r="AH8" s="48"/>
      <c r="AI8" s="48"/>
    </row>
    <row r="9" spans="1:35" x14ac:dyDescent="0.25">
      <c r="A9" s="239" t="s">
        <v>117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H9" s="48"/>
      <c r="AI9" s="48"/>
    </row>
    <row r="10" spans="1:35" ht="12.75" customHeight="1" x14ac:dyDescent="0.25">
      <c r="A10" s="241">
        <v>1</v>
      </c>
      <c r="B10" s="243" t="s">
        <v>29</v>
      </c>
      <c r="C10" s="245"/>
      <c r="D10" s="245">
        <v>5</v>
      </c>
      <c r="E10" s="245" t="s">
        <v>48</v>
      </c>
      <c r="F10" s="247"/>
      <c r="G10" s="249"/>
      <c r="H10" s="249"/>
      <c r="I10" s="249"/>
      <c r="J10" s="237"/>
      <c r="K10" s="251"/>
      <c r="L10" s="251">
        <v>15</v>
      </c>
      <c r="M10" s="251"/>
      <c r="N10" s="251">
        <v>2</v>
      </c>
      <c r="O10" s="253"/>
      <c r="P10" s="253">
        <v>15</v>
      </c>
      <c r="Q10" s="253"/>
      <c r="R10" s="253">
        <v>2</v>
      </c>
      <c r="S10" s="255"/>
      <c r="T10" s="255">
        <v>30</v>
      </c>
      <c r="U10" s="255"/>
      <c r="V10" s="255">
        <v>2</v>
      </c>
      <c r="W10" s="257"/>
      <c r="X10" s="257">
        <v>30</v>
      </c>
      <c r="Y10" s="257"/>
      <c r="Z10" s="257">
        <v>2</v>
      </c>
      <c r="AA10" s="212"/>
      <c r="AB10" s="212"/>
      <c r="AC10" s="212"/>
      <c r="AD10" s="212">
        <v>1</v>
      </c>
      <c r="AE10" s="247">
        <f>G10+H10+I10+K10+L10+M10+O10+P10+Q10+S10+T10+U10+W10+X10+Y10+AA10+AB10+AC10</f>
        <v>90</v>
      </c>
      <c r="AF10" s="247">
        <f>J10+N10+R10+V10+Z10+AD10</f>
        <v>9</v>
      </c>
      <c r="AH10" s="48"/>
      <c r="AI10" s="48"/>
    </row>
    <row r="11" spans="1:35" ht="1.5" customHeight="1" x14ac:dyDescent="0.25">
      <c r="A11" s="242"/>
      <c r="B11" s="244"/>
      <c r="C11" s="246"/>
      <c r="D11" s="246"/>
      <c r="E11" s="246"/>
      <c r="F11" s="248"/>
      <c r="G11" s="250"/>
      <c r="H11" s="250"/>
      <c r="I11" s="250"/>
      <c r="J11" s="238"/>
      <c r="K11" s="252"/>
      <c r="L11" s="252"/>
      <c r="M11" s="252"/>
      <c r="N11" s="252"/>
      <c r="O11" s="254"/>
      <c r="P11" s="254"/>
      <c r="Q11" s="254"/>
      <c r="R11" s="254"/>
      <c r="S11" s="256"/>
      <c r="T11" s="256"/>
      <c r="U11" s="256"/>
      <c r="V11" s="256"/>
      <c r="W11" s="258"/>
      <c r="X11" s="258"/>
      <c r="Y11" s="258"/>
      <c r="Z11" s="258"/>
      <c r="AA11" s="213"/>
      <c r="AB11" s="213"/>
      <c r="AC11" s="213"/>
      <c r="AD11" s="213"/>
      <c r="AE11" s="248"/>
      <c r="AF11" s="248"/>
      <c r="AH11" s="48"/>
      <c r="AI11" s="48"/>
    </row>
    <row r="12" spans="1:35" x14ac:dyDescent="0.25">
      <c r="A12" s="51">
        <v>2</v>
      </c>
      <c r="B12" s="52" t="s">
        <v>15</v>
      </c>
      <c r="C12" s="56"/>
      <c r="D12" s="57"/>
      <c r="E12" s="56">
        <v>1.2</v>
      </c>
      <c r="F12" s="57"/>
      <c r="G12" s="37"/>
      <c r="H12" s="37">
        <v>5</v>
      </c>
      <c r="I12" s="37"/>
      <c r="J12" s="37">
        <v>1</v>
      </c>
      <c r="K12" s="38"/>
      <c r="L12" s="38">
        <v>5</v>
      </c>
      <c r="M12" s="38"/>
      <c r="N12" s="38">
        <v>1</v>
      </c>
      <c r="O12" s="39"/>
      <c r="P12" s="39"/>
      <c r="Q12" s="39"/>
      <c r="R12" s="39"/>
      <c r="S12" s="41"/>
      <c r="T12" s="41"/>
      <c r="U12" s="41"/>
      <c r="V12" s="41"/>
      <c r="W12" s="42"/>
      <c r="X12" s="42"/>
      <c r="Y12" s="42"/>
      <c r="Z12" s="42"/>
      <c r="AA12" s="76"/>
      <c r="AB12" s="76"/>
      <c r="AC12" s="76"/>
      <c r="AD12" s="76"/>
      <c r="AE12" s="57">
        <f t="shared" ref="AE12:AE19" si="0">G12+H12+I12+K12+L12+M12+O12+P12+Q12+S12+T12+U12+W12+X12+Y12+AA12+AB12+AC12</f>
        <v>10</v>
      </c>
      <c r="AF12" s="57">
        <f t="shared" ref="AF12:AF14" si="1">J12+N12+R12+V12+AD12</f>
        <v>2</v>
      </c>
      <c r="AH12" s="48"/>
      <c r="AI12" s="48"/>
    </row>
    <row r="13" spans="1:35" x14ac:dyDescent="0.25">
      <c r="A13" s="51">
        <v>3</v>
      </c>
      <c r="B13" s="52" t="s">
        <v>16</v>
      </c>
      <c r="C13" s="56"/>
      <c r="D13" s="57"/>
      <c r="E13" s="56">
        <v>1</v>
      </c>
      <c r="F13" s="57"/>
      <c r="G13" s="37"/>
      <c r="H13" s="37">
        <v>10</v>
      </c>
      <c r="I13" s="37"/>
      <c r="J13" s="37">
        <v>1</v>
      </c>
      <c r="K13" s="38"/>
      <c r="L13" s="38"/>
      <c r="M13" s="38"/>
      <c r="N13" s="38"/>
      <c r="O13" s="39"/>
      <c r="P13" s="39"/>
      <c r="Q13" s="39"/>
      <c r="R13" s="39"/>
      <c r="S13" s="41"/>
      <c r="T13" s="41"/>
      <c r="U13" s="41"/>
      <c r="V13" s="41"/>
      <c r="W13" s="42"/>
      <c r="X13" s="42"/>
      <c r="Y13" s="42"/>
      <c r="Z13" s="42"/>
      <c r="AA13" s="76"/>
      <c r="AB13" s="76"/>
      <c r="AC13" s="76"/>
      <c r="AD13" s="76"/>
      <c r="AE13" s="57">
        <f t="shared" si="0"/>
        <v>10</v>
      </c>
      <c r="AF13" s="57">
        <f t="shared" si="1"/>
        <v>1</v>
      </c>
      <c r="AH13" s="48"/>
      <c r="AI13" s="48"/>
    </row>
    <row r="14" spans="1:35" x14ac:dyDescent="0.25">
      <c r="A14" s="51">
        <v>4</v>
      </c>
      <c r="B14" s="52" t="s">
        <v>49</v>
      </c>
      <c r="C14" s="56"/>
      <c r="D14" s="57"/>
      <c r="E14" s="56">
        <v>1</v>
      </c>
      <c r="F14" s="57"/>
      <c r="G14" s="37">
        <v>10</v>
      </c>
      <c r="H14" s="37"/>
      <c r="I14" s="37"/>
      <c r="J14" s="249">
        <v>1</v>
      </c>
      <c r="K14" s="38"/>
      <c r="L14" s="38"/>
      <c r="M14" s="38"/>
      <c r="N14" s="38"/>
      <c r="O14" s="39"/>
      <c r="P14" s="39"/>
      <c r="Q14" s="39"/>
      <c r="R14" s="39"/>
      <c r="S14" s="41"/>
      <c r="T14" s="41"/>
      <c r="U14" s="41"/>
      <c r="V14" s="41"/>
      <c r="W14" s="42"/>
      <c r="X14" s="42"/>
      <c r="Y14" s="42"/>
      <c r="Z14" s="42"/>
      <c r="AA14" s="76"/>
      <c r="AB14" s="76"/>
      <c r="AC14" s="76"/>
      <c r="AD14" s="76"/>
      <c r="AE14" s="57">
        <f t="shared" si="0"/>
        <v>10</v>
      </c>
      <c r="AF14" s="247">
        <f t="shared" si="1"/>
        <v>1</v>
      </c>
      <c r="AH14" s="48"/>
      <c r="AI14" s="48"/>
    </row>
    <row r="15" spans="1:35" x14ac:dyDescent="0.25">
      <c r="A15" s="51">
        <v>5</v>
      </c>
      <c r="B15" s="52" t="s">
        <v>37</v>
      </c>
      <c r="C15" s="56"/>
      <c r="D15" s="57"/>
      <c r="E15" s="56">
        <v>1</v>
      </c>
      <c r="F15" s="57"/>
      <c r="G15" s="37">
        <v>10</v>
      </c>
      <c r="H15" s="37"/>
      <c r="I15" s="37"/>
      <c r="J15" s="250"/>
      <c r="K15" s="38"/>
      <c r="L15" s="38"/>
      <c r="M15" s="38"/>
      <c r="N15" s="38"/>
      <c r="O15" s="39"/>
      <c r="P15" s="39"/>
      <c r="Q15" s="39"/>
      <c r="R15" s="39"/>
      <c r="S15" s="41"/>
      <c r="T15" s="41"/>
      <c r="U15" s="41"/>
      <c r="V15" s="41"/>
      <c r="W15" s="42"/>
      <c r="X15" s="42"/>
      <c r="Y15" s="42"/>
      <c r="Z15" s="42"/>
      <c r="AA15" s="76"/>
      <c r="AB15" s="76"/>
      <c r="AC15" s="76"/>
      <c r="AD15" s="76"/>
      <c r="AE15" s="57">
        <f t="shared" si="0"/>
        <v>10</v>
      </c>
      <c r="AF15" s="248"/>
      <c r="AH15" s="48"/>
      <c r="AI15" s="48"/>
    </row>
    <row r="16" spans="1:35" x14ac:dyDescent="0.25">
      <c r="A16" s="51">
        <v>6</v>
      </c>
      <c r="B16" s="52" t="s">
        <v>35</v>
      </c>
      <c r="C16" s="56"/>
      <c r="D16" s="57"/>
      <c r="E16" s="56">
        <v>1</v>
      </c>
      <c r="F16" s="57"/>
      <c r="G16" s="37"/>
      <c r="H16" s="37">
        <v>8</v>
      </c>
      <c r="I16" s="37"/>
      <c r="J16" s="37">
        <v>1</v>
      </c>
      <c r="K16" s="38"/>
      <c r="L16" s="38"/>
      <c r="M16" s="38"/>
      <c r="N16" s="38"/>
      <c r="O16" s="39"/>
      <c r="P16" s="39"/>
      <c r="Q16" s="39"/>
      <c r="R16" s="39"/>
      <c r="S16" s="41"/>
      <c r="T16" s="41"/>
      <c r="U16" s="41"/>
      <c r="V16" s="41"/>
      <c r="W16" s="42"/>
      <c r="X16" s="42"/>
      <c r="Y16" s="42"/>
      <c r="Z16" s="42"/>
      <c r="AA16" s="76"/>
      <c r="AB16" s="76"/>
      <c r="AC16" s="76"/>
      <c r="AD16" s="76"/>
      <c r="AE16" s="57">
        <f t="shared" si="0"/>
        <v>8</v>
      </c>
      <c r="AF16" s="57">
        <v>1</v>
      </c>
      <c r="AH16" s="48"/>
      <c r="AI16" s="48"/>
    </row>
    <row r="17" spans="1:35" x14ac:dyDescent="0.25">
      <c r="A17" s="97">
        <v>7</v>
      </c>
      <c r="B17" s="34" t="s">
        <v>41</v>
      </c>
      <c r="C17" s="56"/>
      <c r="D17" s="57"/>
      <c r="E17" s="56">
        <v>1</v>
      </c>
      <c r="F17" s="56"/>
      <c r="G17" s="47">
        <v>7</v>
      </c>
      <c r="H17" s="47"/>
      <c r="I17" s="47"/>
      <c r="J17" s="37">
        <v>1</v>
      </c>
      <c r="K17" s="45"/>
      <c r="L17" s="45"/>
      <c r="M17" s="45"/>
      <c r="N17" s="38"/>
      <c r="O17" s="39"/>
      <c r="P17" s="39"/>
      <c r="Q17" s="39"/>
      <c r="R17" s="39"/>
      <c r="S17" s="40"/>
      <c r="T17" s="40"/>
      <c r="U17" s="40"/>
      <c r="V17" s="41"/>
      <c r="W17" s="42"/>
      <c r="X17" s="42"/>
      <c r="Y17" s="42"/>
      <c r="Z17" s="42"/>
      <c r="AA17" s="43"/>
      <c r="AB17" s="44"/>
      <c r="AC17" s="43"/>
      <c r="AD17" s="76"/>
      <c r="AE17" s="57">
        <f t="shared" ref="AE17" si="2">G17+H17+I17+K17+L17+M17+O17+P17+Q17+S17+T17+U17+W17+X17+Y17+AA17+AB17+AC17</f>
        <v>7</v>
      </c>
      <c r="AF17" s="57">
        <f t="shared" ref="AF17" si="3">J17+N17+R17+V17+Z17+AD17</f>
        <v>1</v>
      </c>
      <c r="AH17" s="48"/>
      <c r="AI17" s="48"/>
    </row>
    <row r="18" spans="1:35" x14ac:dyDescent="0.25">
      <c r="A18" s="97">
        <v>8</v>
      </c>
      <c r="B18" s="53" t="s">
        <v>36</v>
      </c>
      <c r="C18" s="98"/>
      <c r="D18" s="99"/>
      <c r="E18" s="98">
        <v>1</v>
      </c>
      <c r="F18" s="99"/>
      <c r="G18" s="100">
        <v>1</v>
      </c>
      <c r="H18" s="100"/>
      <c r="I18" s="100"/>
      <c r="J18" s="100">
        <v>0</v>
      </c>
      <c r="K18" s="101"/>
      <c r="L18" s="101"/>
      <c r="M18" s="101"/>
      <c r="N18" s="101"/>
      <c r="O18" s="102"/>
      <c r="P18" s="102"/>
      <c r="Q18" s="102"/>
      <c r="R18" s="102"/>
      <c r="S18" s="103"/>
      <c r="T18" s="103"/>
      <c r="U18" s="103"/>
      <c r="V18" s="103"/>
      <c r="W18" s="104"/>
      <c r="X18" s="104"/>
      <c r="Y18" s="104"/>
      <c r="Z18" s="104"/>
      <c r="AA18" s="94"/>
      <c r="AB18" s="94"/>
      <c r="AC18" s="94"/>
      <c r="AD18" s="94"/>
      <c r="AE18" s="99">
        <f t="shared" si="0"/>
        <v>1</v>
      </c>
      <c r="AF18" s="58">
        <v>0</v>
      </c>
      <c r="AH18" s="48"/>
      <c r="AI18" s="48"/>
    </row>
    <row r="19" spans="1:35" x14ac:dyDescent="0.25">
      <c r="A19" s="54">
        <v>9</v>
      </c>
      <c r="B19" s="52" t="s">
        <v>38</v>
      </c>
      <c r="C19" s="56"/>
      <c r="D19" s="57"/>
      <c r="E19" s="56">
        <v>1</v>
      </c>
      <c r="F19" s="57"/>
      <c r="G19" s="37"/>
      <c r="H19" s="37">
        <v>1</v>
      </c>
      <c r="I19" s="37"/>
      <c r="J19" s="37">
        <v>0</v>
      </c>
      <c r="K19" s="38"/>
      <c r="L19" s="38"/>
      <c r="M19" s="38"/>
      <c r="N19" s="38"/>
      <c r="O19" s="39"/>
      <c r="P19" s="39"/>
      <c r="Q19" s="39"/>
      <c r="R19" s="39"/>
      <c r="S19" s="41"/>
      <c r="T19" s="41"/>
      <c r="U19" s="41"/>
      <c r="V19" s="41"/>
      <c r="W19" s="42"/>
      <c r="X19" s="42"/>
      <c r="Y19" s="42"/>
      <c r="Z19" s="42"/>
      <c r="AA19" s="76"/>
      <c r="AB19" s="76"/>
      <c r="AC19" s="76"/>
      <c r="AD19" s="76"/>
      <c r="AE19" s="57">
        <f t="shared" si="0"/>
        <v>1</v>
      </c>
      <c r="AF19" s="59">
        <v>0</v>
      </c>
      <c r="AH19" s="48"/>
      <c r="AI19" s="48"/>
    </row>
    <row r="20" spans="1:35" s="5" customFormat="1" x14ac:dyDescent="0.25">
      <c r="A20" s="261" t="s">
        <v>18</v>
      </c>
      <c r="B20" s="262"/>
      <c r="C20" s="57"/>
      <c r="D20" s="57"/>
      <c r="E20" s="56"/>
      <c r="F20" s="57"/>
      <c r="G20" s="46">
        <f>SUM(G10:G19)</f>
        <v>28</v>
      </c>
      <c r="H20" s="46">
        <f>H10+H12+H13+H14+H16+H18+H19</f>
        <v>24</v>
      </c>
      <c r="I20" s="46"/>
      <c r="J20" s="46">
        <f>J10+J12+J13+J14+J16+J18+J19+J17</f>
        <v>5</v>
      </c>
      <c r="K20" s="46"/>
      <c r="L20" s="46">
        <f>L10+L12+L13+L14+L16+L18+L19</f>
        <v>20</v>
      </c>
      <c r="M20" s="46"/>
      <c r="N20" s="46">
        <f>N10+N12+N13+N14+N16+N18+N19</f>
        <v>3</v>
      </c>
      <c r="O20" s="46"/>
      <c r="P20" s="46">
        <f>P10+P12+P13+P14+P16+P18+P19</f>
        <v>15</v>
      </c>
      <c r="Q20" s="46"/>
      <c r="R20" s="46">
        <f>R10+R12+R13+R14+R16+R18+R19</f>
        <v>2</v>
      </c>
      <c r="S20" s="46"/>
      <c r="T20" s="46">
        <f>T10+T12+T13+T14+T16+T18+T19</f>
        <v>30</v>
      </c>
      <c r="U20" s="46"/>
      <c r="V20" s="46">
        <f>V10+V12+V13+V14+V16+V18+V19</f>
        <v>2</v>
      </c>
      <c r="W20" s="46">
        <f>SUM(W10:W19)</f>
        <v>0</v>
      </c>
      <c r="X20" s="46">
        <f>SUM(X10:X19)</f>
        <v>30</v>
      </c>
      <c r="Y20" s="46"/>
      <c r="Z20" s="46">
        <f>SUM(Z10:Z19)</f>
        <v>2</v>
      </c>
      <c r="AA20" s="46"/>
      <c r="AB20" s="46"/>
      <c r="AC20" s="46"/>
      <c r="AD20" s="46">
        <f>SUM(AD10:AD19)</f>
        <v>1</v>
      </c>
      <c r="AE20" s="46">
        <f>SUM(AE10:AE19)</f>
        <v>147</v>
      </c>
      <c r="AF20" s="46">
        <f>SUM(AF10:AF19)</f>
        <v>15</v>
      </c>
      <c r="AG20" s="36"/>
      <c r="AH20" s="49"/>
      <c r="AI20" s="49"/>
    </row>
    <row r="21" spans="1:35" x14ac:dyDescent="0.25">
      <c r="A21" s="263" t="s">
        <v>118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36"/>
      <c r="AH21" s="48"/>
      <c r="AI21" s="48"/>
    </row>
    <row r="22" spans="1:35" x14ac:dyDescent="0.25">
      <c r="A22" s="55">
        <v>10</v>
      </c>
      <c r="B22" s="83" t="s">
        <v>101</v>
      </c>
      <c r="C22" s="84"/>
      <c r="D22" s="85">
        <v>1</v>
      </c>
      <c r="E22" s="56">
        <v>1</v>
      </c>
      <c r="F22" s="85"/>
      <c r="G22" s="66">
        <v>18</v>
      </c>
      <c r="H22" s="66">
        <v>9</v>
      </c>
      <c r="I22" s="66"/>
      <c r="J22" s="37">
        <v>4</v>
      </c>
      <c r="K22" s="67"/>
      <c r="L22" s="67"/>
      <c r="M22" s="67"/>
      <c r="N22" s="38"/>
      <c r="O22" s="70"/>
      <c r="P22" s="70"/>
      <c r="Q22" s="70"/>
      <c r="R22" s="39"/>
      <c r="S22" s="73"/>
      <c r="T22" s="73"/>
      <c r="U22" s="73"/>
      <c r="V22" s="41"/>
      <c r="W22" s="68"/>
      <c r="X22" s="68"/>
      <c r="Y22" s="68"/>
      <c r="Z22" s="42"/>
      <c r="AA22" s="77"/>
      <c r="AB22" s="77"/>
      <c r="AC22" s="77"/>
      <c r="AD22" s="76"/>
      <c r="AE22" s="57">
        <f t="shared" ref="AE22:AE52" si="4">G22+H22+I22+K22+L22+M22+O22+P22+Q22+S22+T22+U22+W22+X22+Y22+AA22+AB22+AC22</f>
        <v>27</v>
      </c>
      <c r="AF22" s="57">
        <v>4</v>
      </c>
      <c r="AG22" s="36"/>
      <c r="AH22" s="48"/>
      <c r="AI22" s="48"/>
    </row>
    <row r="23" spans="1:35" x14ac:dyDescent="0.25">
      <c r="A23" s="55">
        <f>A22+1</f>
        <v>11</v>
      </c>
      <c r="B23" s="86" t="s">
        <v>50</v>
      </c>
      <c r="C23" s="87"/>
      <c r="D23" s="88">
        <v>2</v>
      </c>
      <c r="E23" s="56">
        <v>2</v>
      </c>
      <c r="F23" s="88"/>
      <c r="G23" s="66"/>
      <c r="H23" s="66"/>
      <c r="I23" s="66"/>
      <c r="J23" s="37"/>
      <c r="K23" s="69">
        <v>9</v>
      </c>
      <c r="L23" s="69">
        <v>18</v>
      </c>
      <c r="M23" s="69"/>
      <c r="N23" s="38">
        <v>4</v>
      </c>
      <c r="O23" s="71"/>
      <c r="P23" s="71"/>
      <c r="Q23" s="71"/>
      <c r="R23" s="39"/>
      <c r="S23" s="72"/>
      <c r="T23" s="72"/>
      <c r="U23" s="72"/>
      <c r="V23" s="41"/>
      <c r="W23" s="74"/>
      <c r="X23" s="74"/>
      <c r="Y23" s="74"/>
      <c r="Z23" s="42"/>
      <c r="AA23" s="78"/>
      <c r="AB23" s="78"/>
      <c r="AC23" s="78"/>
      <c r="AD23" s="76"/>
      <c r="AE23" s="57">
        <f t="shared" si="4"/>
        <v>27</v>
      </c>
      <c r="AF23" s="57">
        <v>4</v>
      </c>
      <c r="AG23" s="36"/>
      <c r="AH23" s="48"/>
      <c r="AI23" s="48"/>
    </row>
    <row r="24" spans="1:35" x14ac:dyDescent="0.25">
      <c r="A24" s="55">
        <f t="shared" ref="A24:A51" si="5">A23+1</f>
        <v>12</v>
      </c>
      <c r="B24" s="86" t="s">
        <v>122</v>
      </c>
      <c r="C24" s="89"/>
      <c r="D24" s="88"/>
      <c r="E24" s="56">
        <v>4</v>
      </c>
      <c r="F24" s="88"/>
      <c r="G24" s="66"/>
      <c r="H24" s="66"/>
      <c r="I24" s="66"/>
      <c r="J24" s="37"/>
      <c r="K24" s="69"/>
      <c r="L24" s="69"/>
      <c r="M24" s="69"/>
      <c r="N24" s="38"/>
      <c r="O24" s="71"/>
      <c r="P24" s="71"/>
      <c r="Q24" s="71"/>
      <c r="R24" s="39"/>
      <c r="S24" s="72">
        <v>9</v>
      </c>
      <c r="T24" s="72">
        <v>9</v>
      </c>
      <c r="U24" s="72"/>
      <c r="V24" s="41">
        <v>1</v>
      </c>
      <c r="W24" s="74"/>
      <c r="X24" s="74"/>
      <c r="Y24" s="74"/>
      <c r="Z24" s="42"/>
      <c r="AA24" s="78"/>
      <c r="AB24" s="78"/>
      <c r="AC24" s="78"/>
      <c r="AD24" s="76"/>
      <c r="AE24" s="57">
        <f t="shared" si="4"/>
        <v>18</v>
      </c>
      <c r="AF24" s="57">
        <f t="shared" ref="AF24:AF52" si="6">J24+N24+R24+V24+Z24+AD24</f>
        <v>1</v>
      </c>
      <c r="AG24" s="36"/>
      <c r="AH24" s="48"/>
      <c r="AI24" s="48"/>
    </row>
    <row r="25" spans="1:35" x14ac:dyDescent="0.25">
      <c r="A25" s="55">
        <f t="shared" si="5"/>
        <v>13</v>
      </c>
      <c r="B25" s="86" t="s">
        <v>51</v>
      </c>
      <c r="C25" s="89"/>
      <c r="D25" s="88">
        <v>1</v>
      </c>
      <c r="E25" s="56">
        <v>1</v>
      </c>
      <c r="F25" s="88"/>
      <c r="G25" s="66">
        <v>9</v>
      </c>
      <c r="H25" s="66">
        <v>18</v>
      </c>
      <c r="I25" s="66"/>
      <c r="J25" s="37">
        <v>4</v>
      </c>
      <c r="K25" s="69"/>
      <c r="L25" s="69"/>
      <c r="M25" s="69"/>
      <c r="N25" s="38"/>
      <c r="O25" s="71"/>
      <c r="P25" s="71"/>
      <c r="Q25" s="71"/>
      <c r="R25" s="39"/>
      <c r="S25" s="72"/>
      <c r="T25" s="72"/>
      <c r="U25" s="72"/>
      <c r="V25" s="41"/>
      <c r="W25" s="74"/>
      <c r="X25" s="74"/>
      <c r="Y25" s="74"/>
      <c r="Z25" s="42"/>
      <c r="AA25" s="78"/>
      <c r="AB25" s="78"/>
      <c r="AC25" s="78"/>
      <c r="AD25" s="76"/>
      <c r="AE25" s="57">
        <f t="shared" si="4"/>
        <v>27</v>
      </c>
      <c r="AF25" s="57">
        <f t="shared" si="6"/>
        <v>4</v>
      </c>
      <c r="AG25" s="36"/>
      <c r="AH25" s="48"/>
      <c r="AI25" s="48"/>
    </row>
    <row r="26" spans="1:35" x14ac:dyDescent="0.25">
      <c r="A26" s="55">
        <f t="shared" si="5"/>
        <v>14</v>
      </c>
      <c r="B26" s="86" t="s">
        <v>52</v>
      </c>
      <c r="C26" s="89"/>
      <c r="D26" s="88"/>
      <c r="E26" s="56">
        <v>1</v>
      </c>
      <c r="F26" s="88"/>
      <c r="G26" s="66">
        <v>9</v>
      </c>
      <c r="H26" s="66">
        <v>18</v>
      </c>
      <c r="I26" s="66"/>
      <c r="J26" s="37">
        <v>4</v>
      </c>
      <c r="K26" s="69"/>
      <c r="L26" s="69"/>
      <c r="M26" s="69"/>
      <c r="N26" s="38"/>
      <c r="O26" s="71"/>
      <c r="P26" s="71"/>
      <c r="Q26" s="71"/>
      <c r="R26" s="39"/>
      <c r="S26" s="72"/>
      <c r="T26" s="72"/>
      <c r="U26" s="72"/>
      <c r="V26" s="41"/>
      <c r="W26" s="74"/>
      <c r="X26" s="74"/>
      <c r="Y26" s="74"/>
      <c r="Z26" s="42"/>
      <c r="AA26" s="78"/>
      <c r="AB26" s="78"/>
      <c r="AC26" s="78"/>
      <c r="AD26" s="76"/>
      <c r="AE26" s="57">
        <f t="shared" si="4"/>
        <v>27</v>
      </c>
      <c r="AF26" s="57">
        <f t="shared" si="6"/>
        <v>4</v>
      </c>
      <c r="AG26" s="36"/>
      <c r="AH26" s="48"/>
      <c r="AI26" s="48"/>
    </row>
    <row r="27" spans="1:35" x14ac:dyDescent="0.25">
      <c r="A27" s="55">
        <f t="shared" si="5"/>
        <v>15</v>
      </c>
      <c r="B27" s="86" t="s">
        <v>53</v>
      </c>
      <c r="C27" s="89"/>
      <c r="D27" s="88">
        <v>2</v>
      </c>
      <c r="E27" s="56">
        <v>2</v>
      </c>
      <c r="F27" s="88"/>
      <c r="G27" s="66"/>
      <c r="H27" s="66"/>
      <c r="I27" s="66"/>
      <c r="J27" s="37"/>
      <c r="K27" s="69">
        <v>9</v>
      </c>
      <c r="L27" s="69">
        <v>18</v>
      </c>
      <c r="M27" s="69"/>
      <c r="N27" s="38">
        <v>4</v>
      </c>
      <c r="O27" s="71"/>
      <c r="P27" s="71"/>
      <c r="Q27" s="71"/>
      <c r="R27" s="39"/>
      <c r="S27" s="72"/>
      <c r="T27" s="72"/>
      <c r="U27" s="72"/>
      <c r="V27" s="41"/>
      <c r="W27" s="74"/>
      <c r="X27" s="74"/>
      <c r="Y27" s="74"/>
      <c r="Z27" s="42"/>
      <c r="AA27" s="78"/>
      <c r="AB27" s="78"/>
      <c r="AC27" s="78"/>
      <c r="AD27" s="76"/>
      <c r="AE27" s="57">
        <f t="shared" si="4"/>
        <v>27</v>
      </c>
      <c r="AF27" s="57">
        <f t="shared" si="6"/>
        <v>4</v>
      </c>
      <c r="AG27" s="36"/>
      <c r="AH27" s="48"/>
      <c r="AI27" s="48"/>
    </row>
    <row r="28" spans="1:35" x14ac:dyDescent="0.25">
      <c r="A28" s="55">
        <f t="shared" si="5"/>
        <v>16</v>
      </c>
      <c r="B28" s="86" t="s">
        <v>54</v>
      </c>
      <c r="C28" s="89"/>
      <c r="D28" s="88">
        <v>2</v>
      </c>
      <c r="E28" s="56">
        <v>2</v>
      </c>
      <c r="F28" s="88"/>
      <c r="G28" s="66"/>
      <c r="H28" s="66"/>
      <c r="I28" s="66"/>
      <c r="J28" s="37"/>
      <c r="K28" s="69">
        <v>9</v>
      </c>
      <c r="L28" s="69">
        <v>18</v>
      </c>
      <c r="M28" s="69"/>
      <c r="N28" s="38">
        <v>4</v>
      </c>
      <c r="O28" s="71"/>
      <c r="P28" s="71"/>
      <c r="Q28" s="71"/>
      <c r="R28" s="39"/>
      <c r="S28" s="72"/>
      <c r="T28" s="72"/>
      <c r="U28" s="72"/>
      <c r="V28" s="41"/>
      <c r="W28" s="74"/>
      <c r="X28" s="74"/>
      <c r="Y28" s="74"/>
      <c r="Z28" s="42"/>
      <c r="AA28" s="78"/>
      <c r="AB28" s="78"/>
      <c r="AC28" s="78"/>
      <c r="AD28" s="76"/>
      <c r="AE28" s="57">
        <f t="shared" si="4"/>
        <v>27</v>
      </c>
      <c r="AF28" s="57">
        <f t="shared" si="6"/>
        <v>4</v>
      </c>
      <c r="AG28" s="36"/>
      <c r="AH28" s="48"/>
      <c r="AI28" s="48"/>
    </row>
    <row r="29" spans="1:35" x14ac:dyDescent="0.25">
      <c r="A29" s="55">
        <f t="shared" si="5"/>
        <v>17</v>
      </c>
      <c r="B29" s="86" t="s">
        <v>55</v>
      </c>
      <c r="C29" s="89"/>
      <c r="D29" s="88"/>
      <c r="E29" s="56">
        <v>3</v>
      </c>
      <c r="F29" s="88"/>
      <c r="G29" s="66"/>
      <c r="H29" s="66"/>
      <c r="I29" s="66"/>
      <c r="J29" s="37"/>
      <c r="K29" s="69"/>
      <c r="L29" s="69"/>
      <c r="M29" s="69"/>
      <c r="N29" s="38"/>
      <c r="O29" s="71">
        <v>9</v>
      </c>
      <c r="P29" s="71">
        <v>9</v>
      </c>
      <c r="Q29" s="71"/>
      <c r="R29" s="39">
        <v>1</v>
      </c>
      <c r="S29" s="72"/>
      <c r="T29" s="72"/>
      <c r="U29" s="72"/>
      <c r="V29" s="41"/>
      <c r="W29" s="74"/>
      <c r="X29" s="74"/>
      <c r="Y29" s="74"/>
      <c r="Z29" s="42"/>
      <c r="AA29" s="78"/>
      <c r="AB29" s="78"/>
      <c r="AC29" s="78"/>
      <c r="AD29" s="76"/>
      <c r="AE29" s="57">
        <f t="shared" si="4"/>
        <v>18</v>
      </c>
      <c r="AF29" s="57">
        <f t="shared" si="6"/>
        <v>1</v>
      </c>
      <c r="AG29" s="36"/>
      <c r="AH29" s="48"/>
      <c r="AI29" s="48"/>
    </row>
    <row r="30" spans="1:35" x14ac:dyDescent="0.25">
      <c r="A30" s="55">
        <f t="shared" si="5"/>
        <v>18</v>
      </c>
      <c r="B30" s="86" t="s">
        <v>56</v>
      </c>
      <c r="C30" s="89"/>
      <c r="D30" s="88"/>
      <c r="E30" s="56">
        <v>1</v>
      </c>
      <c r="F30" s="88"/>
      <c r="G30" s="66">
        <v>9</v>
      </c>
      <c r="H30" s="66">
        <v>18</v>
      </c>
      <c r="I30" s="66"/>
      <c r="J30" s="37">
        <v>3</v>
      </c>
      <c r="K30" s="69"/>
      <c r="L30" s="69"/>
      <c r="M30" s="69"/>
      <c r="N30" s="38"/>
      <c r="O30" s="71"/>
      <c r="P30" s="71"/>
      <c r="Q30" s="71"/>
      <c r="R30" s="39"/>
      <c r="S30" s="72"/>
      <c r="T30" s="72"/>
      <c r="U30" s="72"/>
      <c r="V30" s="41"/>
      <c r="W30" s="74"/>
      <c r="X30" s="74"/>
      <c r="Y30" s="74"/>
      <c r="Z30" s="42"/>
      <c r="AA30" s="78"/>
      <c r="AB30" s="78"/>
      <c r="AC30" s="78"/>
      <c r="AD30" s="76"/>
      <c r="AE30" s="99">
        <f t="shared" si="4"/>
        <v>27</v>
      </c>
      <c r="AF30" s="59">
        <f t="shared" si="6"/>
        <v>3</v>
      </c>
      <c r="AG30" s="36"/>
      <c r="AH30" s="48"/>
      <c r="AI30" s="48"/>
    </row>
    <row r="31" spans="1:35" x14ac:dyDescent="0.25">
      <c r="A31" s="55">
        <f t="shared" si="5"/>
        <v>19</v>
      </c>
      <c r="B31" s="86" t="s">
        <v>57</v>
      </c>
      <c r="C31" s="89"/>
      <c r="D31" s="88"/>
      <c r="E31" s="56">
        <v>1</v>
      </c>
      <c r="F31" s="88"/>
      <c r="G31" s="66">
        <v>9</v>
      </c>
      <c r="H31" s="66">
        <v>18</v>
      </c>
      <c r="I31" s="66"/>
      <c r="J31" s="37">
        <v>3</v>
      </c>
      <c r="K31" s="69"/>
      <c r="L31" s="69"/>
      <c r="M31" s="69"/>
      <c r="N31" s="38"/>
      <c r="O31" s="71"/>
      <c r="P31" s="71"/>
      <c r="Q31" s="71"/>
      <c r="R31" s="39"/>
      <c r="S31" s="72"/>
      <c r="T31" s="72"/>
      <c r="U31" s="72"/>
      <c r="V31" s="41"/>
      <c r="W31" s="74"/>
      <c r="X31" s="74"/>
      <c r="Y31" s="74"/>
      <c r="Z31" s="42"/>
      <c r="AA31" s="78"/>
      <c r="AB31" s="78"/>
      <c r="AC31" s="78"/>
      <c r="AD31" s="76"/>
      <c r="AE31" s="57">
        <f t="shared" si="4"/>
        <v>27</v>
      </c>
      <c r="AF31" s="57">
        <f t="shared" si="6"/>
        <v>3</v>
      </c>
      <c r="AG31" s="36"/>
      <c r="AH31" s="48"/>
      <c r="AI31" s="48"/>
    </row>
    <row r="32" spans="1:35" x14ac:dyDescent="0.25">
      <c r="A32" s="55">
        <f t="shared" si="5"/>
        <v>20</v>
      </c>
      <c r="B32" s="86" t="s">
        <v>58</v>
      </c>
      <c r="C32" s="89"/>
      <c r="D32" s="88">
        <v>1</v>
      </c>
      <c r="E32" s="56">
        <v>1</v>
      </c>
      <c r="F32" s="88"/>
      <c r="G32" s="66">
        <v>9</v>
      </c>
      <c r="H32" s="66">
        <v>18</v>
      </c>
      <c r="I32" s="66"/>
      <c r="J32" s="37">
        <v>4</v>
      </c>
      <c r="K32" s="69"/>
      <c r="L32" s="69"/>
      <c r="M32" s="69"/>
      <c r="N32" s="38"/>
      <c r="O32" s="71"/>
      <c r="P32" s="71"/>
      <c r="Q32" s="71"/>
      <c r="R32" s="39"/>
      <c r="S32" s="72"/>
      <c r="T32" s="72"/>
      <c r="U32" s="72"/>
      <c r="V32" s="41"/>
      <c r="W32" s="74"/>
      <c r="X32" s="74"/>
      <c r="Y32" s="74"/>
      <c r="Z32" s="42"/>
      <c r="AA32" s="78"/>
      <c r="AB32" s="78"/>
      <c r="AC32" s="78"/>
      <c r="AD32" s="76"/>
      <c r="AE32" s="57">
        <f t="shared" si="4"/>
        <v>27</v>
      </c>
      <c r="AF32" s="57">
        <f t="shared" si="6"/>
        <v>4</v>
      </c>
      <c r="AG32" s="36"/>
      <c r="AH32" s="48"/>
      <c r="AI32" s="48"/>
    </row>
    <row r="33" spans="1:35" x14ac:dyDescent="0.25">
      <c r="A33" s="55">
        <f t="shared" si="5"/>
        <v>21</v>
      </c>
      <c r="B33" s="86" t="s">
        <v>43</v>
      </c>
      <c r="C33" s="89"/>
      <c r="D33" s="88">
        <v>4</v>
      </c>
      <c r="E33" s="56">
        <v>4</v>
      </c>
      <c r="F33" s="88"/>
      <c r="G33" s="66"/>
      <c r="H33" s="66"/>
      <c r="I33" s="66"/>
      <c r="J33" s="37"/>
      <c r="K33" s="69"/>
      <c r="L33" s="69"/>
      <c r="M33" s="69"/>
      <c r="N33" s="38"/>
      <c r="O33" s="71"/>
      <c r="P33" s="71"/>
      <c r="Q33" s="71"/>
      <c r="R33" s="39"/>
      <c r="S33" s="72">
        <v>9</v>
      </c>
      <c r="T33" s="72">
        <v>18</v>
      </c>
      <c r="U33" s="72"/>
      <c r="V33" s="41">
        <v>3</v>
      </c>
      <c r="W33" s="74"/>
      <c r="X33" s="74"/>
      <c r="Y33" s="74"/>
      <c r="Z33" s="42"/>
      <c r="AA33" s="78"/>
      <c r="AB33" s="78"/>
      <c r="AC33" s="78"/>
      <c r="AD33" s="76"/>
      <c r="AE33" s="57">
        <f t="shared" si="4"/>
        <v>27</v>
      </c>
      <c r="AF33" s="57">
        <f t="shared" si="6"/>
        <v>3</v>
      </c>
      <c r="AG33" s="36"/>
      <c r="AH33" s="48"/>
      <c r="AI33" s="48"/>
    </row>
    <row r="34" spans="1:35" x14ac:dyDescent="0.25">
      <c r="A34" s="55">
        <f t="shared" si="5"/>
        <v>22</v>
      </c>
      <c r="B34" s="86" t="s">
        <v>44</v>
      </c>
      <c r="C34" s="89"/>
      <c r="D34" s="88">
        <v>5</v>
      </c>
      <c r="E34" s="56">
        <v>5</v>
      </c>
      <c r="F34" s="88"/>
      <c r="G34" s="66"/>
      <c r="H34" s="66"/>
      <c r="I34" s="66"/>
      <c r="J34" s="37"/>
      <c r="K34" s="69"/>
      <c r="L34" s="69"/>
      <c r="M34" s="69"/>
      <c r="N34" s="38"/>
      <c r="O34" s="71"/>
      <c r="P34" s="71"/>
      <c r="Q34" s="71"/>
      <c r="R34" s="39"/>
      <c r="S34" s="72"/>
      <c r="T34" s="72"/>
      <c r="U34" s="72"/>
      <c r="V34" s="41"/>
      <c r="W34" s="74">
        <v>9</v>
      </c>
      <c r="X34" s="74">
        <v>18</v>
      </c>
      <c r="Y34" s="74"/>
      <c r="Z34" s="42">
        <v>4</v>
      </c>
      <c r="AA34" s="78"/>
      <c r="AB34" s="78"/>
      <c r="AC34" s="78"/>
      <c r="AD34" s="76"/>
      <c r="AE34" s="57">
        <f t="shared" si="4"/>
        <v>27</v>
      </c>
      <c r="AF34" s="57">
        <f t="shared" si="6"/>
        <v>4</v>
      </c>
      <c r="AG34" s="36"/>
      <c r="AH34" s="48"/>
      <c r="AI34" s="48"/>
    </row>
    <row r="35" spans="1:35" x14ac:dyDescent="0.25">
      <c r="A35" s="55">
        <f t="shared" si="5"/>
        <v>23</v>
      </c>
      <c r="B35" s="86" t="s">
        <v>59</v>
      </c>
      <c r="C35" s="89"/>
      <c r="D35" s="88"/>
      <c r="E35" s="56">
        <v>5</v>
      </c>
      <c r="F35" s="88"/>
      <c r="G35" s="66"/>
      <c r="H35" s="66"/>
      <c r="I35" s="66"/>
      <c r="J35" s="37"/>
      <c r="K35" s="69"/>
      <c r="L35" s="69"/>
      <c r="M35" s="69"/>
      <c r="N35" s="38"/>
      <c r="O35" s="71"/>
      <c r="P35" s="71"/>
      <c r="Q35" s="71"/>
      <c r="R35" s="39"/>
      <c r="S35" s="72"/>
      <c r="T35" s="72"/>
      <c r="U35" s="72"/>
      <c r="V35" s="41"/>
      <c r="W35" s="74">
        <v>9</v>
      </c>
      <c r="X35" s="74">
        <v>18</v>
      </c>
      <c r="Y35" s="74"/>
      <c r="Z35" s="42">
        <v>4</v>
      </c>
      <c r="AA35" s="78"/>
      <c r="AB35" s="78"/>
      <c r="AC35" s="78"/>
      <c r="AD35" s="76"/>
      <c r="AE35" s="57">
        <f t="shared" si="4"/>
        <v>27</v>
      </c>
      <c r="AF35" s="57">
        <f t="shared" si="6"/>
        <v>4</v>
      </c>
      <c r="AG35" s="36"/>
      <c r="AH35" s="48"/>
      <c r="AI35" s="48"/>
    </row>
    <row r="36" spans="1:35" x14ac:dyDescent="0.25">
      <c r="A36" s="55">
        <f t="shared" si="5"/>
        <v>24</v>
      </c>
      <c r="B36" s="86" t="s">
        <v>60</v>
      </c>
      <c r="C36" s="89"/>
      <c r="D36" s="88">
        <v>2</v>
      </c>
      <c r="E36" s="56">
        <v>2</v>
      </c>
      <c r="F36" s="88"/>
      <c r="G36" s="66"/>
      <c r="H36" s="66"/>
      <c r="I36" s="66"/>
      <c r="J36" s="37"/>
      <c r="K36" s="69">
        <v>9</v>
      </c>
      <c r="L36" s="69">
        <v>18</v>
      </c>
      <c r="M36" s="69"/>
      <c r="N36" s="38">
        <v>4</v>
      </c>
      <c r="O36" s="71"/>
      <c r="P36" s="71"/>
      <c r="Q36" s="71"/>
      <c r="R36" s="39"/>
      <c r="S36" s="72"/>
      <c r="T36" s="72"/>
      <c r="U36" s="72"/>
      <c r="V36" s="41"/>
      <c r="W36" s="74"/>
      <c r="X36" s="74"/>
      <c r="Y36" s="74"/>
      <c r="Z36" s="42"/>
      <c r="AA36" s="78"/>
      <c r="AB36" s="78"/>
      <c r="AC36" s="78"/>
      <c r="AD36" s="76"/>
      <c r="AE36" s="57">
        <f t="shared" si="4"/>
        <v>27</v>
      </c>
      <c r="AF36" s="57">
        <f t="shared" si="6"/>
        <v>4</v>
      </c>
      <c r="AG36" s="36"/>
      <c r="AH36" s="48"/>
      <c r="AI36" s="48"/>
    </row>
    <row r="37" spans="1:35" x14ac:dyDescent="0.25">
      <c r="A37" s="55">
        <f t="shared" si="5"/>
        <v>25</v>
      </c>
      <c r="B37" s="86" t="s">
        <v>61</v>
      </c>
      <c r="C37" s="89"/>
      <c r="D37" s="88"/>
      <c r="E37" s="56">
        <v>6</v>
      </c>
      <c r="F37" s="88"/>
      <c r="G37" s="66"/>
      <c r="H37" s="66"/>
      <c r="I37" s="66"/>
      <c r="J37" s="37"/>
      <c r="K37" s="69"/>
      <c r="L37" s="69"/>
      <c r="M37" s="69"/>
      <c r="N37" s="38"/>
      <c r="O37" s="71"/>
      <c r="P37" s="71"/>
      <c r="Q37" s="71"/>
      <c r="R37" s="39"/>
      <c r="S37" s="72"/>
      <c r="T37" s="72"/>
      <c r="U37" s="72"/>
      <c r="V37" s="41"/>
      <c r="W37" s="74"/>
      <c r="X37" s="74"/>
      <c r="Y37" s="74"/>
      <c r="Z37" s="42"/>
      <c r="AA37" s="78">
        <v>9</v>
      </c>
      <c r="AB37" s="78">
        <v>9</v>
      </c>
      <c r="AC37" s="78"/>
      <c r="AD37" s="76">
        <v>3</v>
      </c>
      <c r="AE37" s="57">
        <f t="shared" si="4"/>
        <v>18</v>
      </c>
      <c r="AF37" s="57">
        <f t="shared" si="6"/>
        <v>3</v>
      </c>
      <c r="AG37" s="36"/>
      <c r="AH37" s="48"/>
      <c r="AI37" s="48"/>
    </row>
    <row r="38" spans="1:35" x14ac:dyDescent="0.25">
      <c r="A38" s="55">
        <f t="shared" si="5"/>
        <v>26</v>
      </c>
      <c r="B38" s="86" t="s">
        <v>62</v>
      </c>
      <c r="C38" s="89"/>
      <c r="D38" s="88">
        <v>3</v>
      </c>
      <c r="E38" s="56">
        <v>3</v>
      </c>
      <c r="F38" s="88"/>
      <c r="G38" s="66"/>
      <c r="H38" s="66"/>
      <c r="I38" s="66"/>
      <c r="J38" s="37"/>
      <c r="K38" s="69"/>
      <c r="L38" s="69"/>
      <c r="M38" s="69"/>
      <c r="N38" s="38"/>
      <c r="O38" s="71">
        <v>9</v>
      </c>
      <c r="P38" s="71">
        <v>9</v>
      </c>
      <c r="Q38" s="71"/>
      <c r="R38" s="39">
        <v>3</v>
      </c>
      <c r="S38" s="72"/>
      <c r="T38" s="72"/>
      <c r="U38" s="72"/>
      <c r="V38" s="41"/>
      <c r="W38" s="74"/>
      <c r="X38" s="74"/>
      <c r="Y38" s="74"/>
      <c r="Z38" s="42"/>
      <c r="AA38" s="78"/>
      <c r="AB38" s="78"/>
      <c r="AC38" s="78"/>
      <c r="AD38" s="76"/>
      <c r="AE38" s="57">
        <f t="shared" si="4"/>
        <v>18</v>
      </c>
      <c r="AF38" s="57">
        <f t="shared" si="6"/>
        <v>3</v>
      </c>
      <c r="AG38" s="36"/>
      <c r="AH38" s="48"/>
      <c r="AI38" s="48"/>
    </row>
    <row r="39" spans="1:35" x14ac:dyDescent="0.25">
      <c r="A39" s="55">
        <f t="shared" si="5"/>
        <v>27</v>
      </c>
      <c r="B39" s="86" t="s">
        <v>103</v>
      </c>
      <c r="C39" s="89"/>
      <c r="D39" s="88"/>
      <c r="E39" s="56">
        <v>4</v>
      </c>
      <c r="F39" s="88"/>
      <c r="G39" s="66"/>
      <c r="H39" s="66"/>
      <c r="I39" s="66"/>
      <c r="J39" s="37"/>
      <c r="K39" s="69"/>
      <c r="L39" s="69"/>
      <c r="M39" s="69"/>
      <c r="N39" s="38"/>
      <c r="O39" s="71"/>
      <c r="P39" s="71"/>
      <c r="Q39" s="71"/>
      <c r="R39" s="39"/>
      <c r="S39" s="72">
        <v>9</v>
      </c>
      <c r="T39" s="72">
        <v>9</v>
      </c>
      <c r="U39" s="72"/>
      <c r="V39" s="41">
        <v>2</v>
      </c>
      <c r="W39" s="74"/>
      <c r="X39" s="74"/>
      <c r="Y39" s="74"/>
      <c r="Z39" s="42"/>
      <c r="AA39" s="78"/>
      <c r="AB39" s="78"/>
      <c r="AC39" s="78"/>
      <c r="AD39" s="76"/>
      <c r="AE39" s="57">
        <f t="shared" si="4"/>
        <v>18</v>
      </c>
      <c r="AF39" s="57">
        <f t="shared" si="6"/>
        <v>2</v>
      </c>
      <c r="AG39" s="36"/>
      <c r="AH39" s="48"/>
      <c r="AI39" s="48"/>
    </row>
    <row r="40" spans="1:35" x14ac:dyDescent="0.25">
      <c r="A40" s="55">
        <f t="shared" si="5"/>
        <v>28</v>
      </c>
      <c r="B40" s="86" t="s">
        <v>63</v>
      </c>
      <c r="C40" s="89"/>
      <c r="D40" s="88"/>
      <c r="E40" s="56">
        <v>4</v>
      </c>
      <c r="F40" s="88"/>
      <c r="G40" s="66"/>
      <c r="H40" s="66"/>
      <c r="I40" s="66"/>
      <c r="J40" s="37"/>
      <c r="K40" s="69"/>
      <c r="L40" s="69"/>
      <c r="M40" s="69"/>
      <c r="N40" s="38"/>
      <c r="O40" s="71"/>
      <c r="P40" s="71"/>
      <c r="Q40" s="71"/>
      <c r="R40" s="39"/>
      <c r="S40" s="72">
        <v>9</v>
      </c>
      <c r="T40" s="72">
        <v>9</v>
      </c>
      <c r="U40" s="72"/>
      <c r="V40" s="41">
        <v>2</v>
      </c>
      <c r="W40" s="74"/>
      <c r="X40" s="74"/>
      <c r="Y40" s="74"/>
      <c r="Z40" s="42"/>
      <c r="AA40" s="78"/>
      <c r="AB40" s="78"/>
      <c r="AC40" s="78"/>
      <c r="AD40" s="76"/>
      <c r="AE40" s="57">
        <f t="shared" si="4"/>
        <v>18</v>
      </c>
      <c r="AF40" s="57">
        <f t="shared" si="6"/>
        <v>2</v>
      </c>
      <c r="AG40" s="36"/>
      <c r="AH40" s="48"/>
      <c r="AI40" s="48"/>
    </row>
    <row r="41" spans="1:35" x14ac:dyDescent="0.25">
      <c r="A41" s="55">
        <f t="shared" si="5"/>
        <v>29</v>
      </c>
      <c r="B41" s="86" t="s">
        <v>64</v>
      </c>
      <c r="C41" s="89"/>
      <c r="D41" s="88"/>
      <c r="E41" s="56">
        <v>5</v>
      </c>
      <c r="F41" s="88"/>
      <c r="G41" s="66"/>
      <c r="H41" s="66"/>
      <c r="I41" s="66"/>
      <c r="J41" s="37"/>
      <c r="K41" s="69"/>
      <c r="L41" s="69"/>
      <c r="M41" s="69"/>
      <c r="N41" s="38"/>
      <c r="O41" s="71"/>
      <c r="P41" s="71"/>
      <c r="Q41" s="71"/>
      <c r="R41" s="39"/>
      <c r="S41" s="72"/>
      <c r="T41" s="72"/>
      <c r="U41" s="72"/>
      <c r="V41" s="41"/>
      <c r="W41" s="74">
        <v>9</v>
      </c>
      <c r="X41" s="74">
        <v>9</v>
      </c>
      <c r="Y41" s="74"/>
      <c r="Z41" s="42">
        <v>2</v>
      </c>
      <c r="AA41" s="78"/>
      <c r="AB41" s="78"/>
      <c r="AC41" s="78"/>
      <c r="AD41" s="76"/>
      <c r="AE41" s="57">
        <f t="shared" si="4"/>
        <v>18</v>
      </c>
      <c r="AF41" s="57">
        <f t="shared" si="6"/>
        <v>2</v>
      </c>
      <c r="AG41" s="36"/>
      <c r="AH41" s="48"/>
      <c r="AI41" s="48"/>
    </row>
    <row r="42" spans="1:35" x14ac:dyDescent="0.25">
      <c r="A42" s="55">
        <f t="shared" si="5"/>
        <v>30</v>
      </c>
      <c r="B42" s="86" t="s">
        <v>65</v>
      </c>
      <c r="C42" s="89"/>
      <c r="D42" s="88"/>
      <c r="E42" s="56">
        <v>6</v>
      </c>
      <c r="F42" s="88"/>
      <c r="G42" s="66"/>
      <c r="H42" s="66"/>
      <c r="I42" s="66"/>
      <c r="J42" s="37"/>
      <c r="K42" s="69"/>
      <c r="L42" s="69"/>
      <c r="M42" s="69"/>
      <c r="N42" s="38"/>
      <c r="O42" s="71"/>
      <c r="P42" s="71"/>
      <c r="Q42" s="71"/>
      <c r="R42" s="39"/>
      <c r="S42" s="72"/>
      <c r="T42" s="72"/>
      <c r="U42" s="72"/>
      <c r="V42" s="41"/>
      <c r="W42" s="74"/>
      <c r="X42" s="74"/>
      <c r="Y42" s="74"/>
      <c r="Z42" s="42"/>
      <c r="AA42" s="78">
        <v>9</v>
      </c>
      <c r="AB42" s="78">
        <v>18</v>
      </c>
      <c r="AC42" s="78"/>
      <c r="AD42" s="76">
        <v>3</v>
      </c>
      <c r="AE42" s="57">
        <f t="shared" si="4"/>
        <v>27</v>
      </c>
      <c r="AF42" s="57">
        <f t="shared" si="6"/>
        <v>3</v>
      </c>
      <c r="AG42" s="36"/>
      <c r="AH42" s="48"/>
      <c r="AI42" s="48"/>
    </row>
    <row r="43" spans="1:35" x14ac:dyDescent="0.25">
      <c r="A43" s="110">
        <v>31</v>
      </c>
      <c r="B43" s="111" t="s">
        <v>123</v>
      </c>
      <c r="C43" s="112"/>
      <c r="D43" s="113">
        <v>3</v>
      </c>
      <c r="E43" s="114">
        <v>3</v>
      </c>
      <c r="F43" s="113"/>
      <c r="G43" s="115"/>
      <c r="H43" s="115"/>
      <c r="I43" s="115"/>
      <c r="J43" s="116"/>
      <c r="K43" s="117"/>
      <c r="L43" s="117"/>
      <c r="M43" s="117"/>
      <c r="N43" s="118"/>
      <c r="O43" s="119">
        <v>9</v>
      </c>
      <c r="P43" s="119">
        <v>18</v>
      </c>
      <c r="Q43" s="119"/>
      <c r="R43" s="120">
        <v>4</v>
      </c>
      <c r="S43" s="121"/>
      <c r="T43" s="121"/>
      <c r="U43" s="121"/>
      <c r="V43" s="122"/>
      <c r="W43" s="123"/>
      <c r="X43" s="123"/>
      <c r="Y43" s="123"/>
      <c r="Z43" s="124"/>
      <c r="AA43" s="125"/>
      <c r="AB43" s="125"/>
      <c r="AC43" s="125"/>
      <c r="AD43" s="126"/>
      <c r="AE43" s="127">
        <f t="shared" si="4"/>
        <v>27</v>
      </c>
      <c r="AF43" s="127">
        <f t="shared" si="6"/>
        <v>4</v>
      </c>
      <c r="AG43" s="36"/>
      <c r="AH43" s="48"/>
      <c r="AI43" s="48"/>
    </row>
    <row r="44" spans="1:35" s="109" customFormat="1" x14ac:dyDescent="0.25">
      <c r="A44" s="110">
        <f t="shared" si="5"/>
        <v>32</v>
      </c>
      <c r="B44" s="111" t="s">
        <v>66</v>
      </c>
      <c r="C44" s="112"/>
      <c r="D44" s="128"/>
      <c r="E44" s="114">
        <v>6</v>
      </c>
      <c r="F44" s="113"/>
      <c r="G44" s="129"/>
      <c r="H44" s="129"/>
      <c r="I44" s="129"/>
      <c r="J44" s="116"/>
      <c r="K44" s="130"/>
      <c r="L44" s="130"/>
      <c r="M44" s="130"/>
      <c r="N44" s="118"/>
      <c r="O44" s="131"/>
      <c r="P44" s="131"/>
      <c r="Q44" s="131"/>
      <c r="R44" s="120"/>
      <c r="S44" s="132"/>
      <c r="T44" s="132"/>
      <c r="U44" s="132"/>
      <c r="V44" s="122"/>
      <c r="W44" s="133"/>
      <c r="X44" s="133"/>
      <c r="Y44" s="133"/>
      <c r="Z44" s="124"/>
      <c r="AA44" s="134">
        <v>9</v>
      </c>
      <c r="AB44" s="134">
        <v>18</v>
      </c>
      <c r="AC44" s="134"/>
      <c r="AD44" s="126">
        <v>3</v>
      </c>
      <c r="AE44" s="127">
        <f t="shared" si="4"/>
        <v>27</v>
      </c>
      <c r="AF44" s="127">
        <f t="shared" si="6"/>
        <v>3</v>
      </c>
      <c r="AG44" s="107"/>
      <c r="AH44" s="108"/>
      <c r="AI44" s="108"/>
    </row>
    <row r="45" spans="1:35" x14ac:dyDescent="0.25">
      <c r="A45" s="110">
        <v>33</v>
      </c>
      <c r="B45" s="111" t="s">
        <v>67</v>
      </c>
      <c r="C45" s="112"/>
      <c r="D45" s="128">
        <v>3</v>
      </c>
      <c r="E45" s="114">
        <v>3</v>
      </c>
      <c r="F45" s="113"/>
      <c r="G45" s="129"/>
      <c r="H45" s="129"/>
      <c r="I45" s="129"/>
      <c r="J45" s="116"/>
      <c r="K45" s="130"/>
      <c r="L45" s="130"/>
      <c r="M45" s="130"/>
      <c r="N45" s="118"/>
      <c r="O45" s="131">
        <v>9</v>
      </c>
      <c r="P45" s="131">
        <v>18</v>
      </c>
      <c r="Q45" s="131"/>
      <c r="R45" s="120">
        <v>4</v>
      </c>
      <c r="S45" s="132"/>
      <c r="T45" s="132"/>
      <c r="U45" s="132"/>
      <c r="V45" s="122"/>
      <c r="W45" s="133"/>
      <c r="X45" s="133"/>
      <c r="Y45" s="133"/>
      <c r="Z45" s="124"/>
      <c r="AA45" s="134"/>
      <c r="AB45" s="134"/>
      <c r="AC45" s="134"/>
      <c r="AD45" s="126"/>
      <c r="AE45" s="127">
        <f t="shared" si="4"/>
        <v>27</v>
      </c>
      <c r="AF45" s="127">
        <f t="shared" si="6"/>
        <v>4</v>
      </c>
      <c r="AG45" s="36"/>
      <c r="AH45" s="48"/>
      <c r="AI45" s="48"/>
    </row>
    <row r="46" spans="1:35" x14ac:dyDescent="0.25">
      <c r="A46" s="110">
        <f t="shared" si="5"/>
        <v>34</v>
      </c>
      <c r="B46" s="111" t="s">
        <v>68</v>
      </c>
      <c r="C46" s="112"/>
      <c r="D46" s="128"/>
      <c r="E46" s="114">
        <v>2</v>
      </c>
      <c r="F46" s="113"/>
      <c r="G46" s="129"/>
      <c r="H46" s="129"/>
      <c r="I46" s="129"/>
      <c r="J46" s="116"/>
      <c r="K46" s="130">
        <v>9</v>
      </c>
      <c r="L46" s="130">
        <v>9</v>
      </c>
      <c r="M46" s="130"/>
      <c r="N46" s="118">
        <v>3</v>
      </c>
      <c r="O46" s="131"/>
      <c r="P46" s="131"/>
      <c r="Q46" s="131"/>
      <c r="R46" s="120"/>
      <c r="S46" s="132"/>
      <c r="T46" s="132"/>
      <c r="U46" s="132"/>
      <c r="V46" s="122"/>
      <c r="W46" s="133"/>
      <c r="X46" s="133"/>
      <c r="Y46" s="133"/>
      <c r="Z46" s="124"/>
      <c r="AA46" s="134"/>
      <c r="AB46" s="134"/>
      <c r="AC46" s="134"/>
      <c r="AD46" s="126"/>
      <c r="AE46" s="127">
        <f t="shared" si="4"/>
        <v>18</v>
      </c>
      <c r="AF46" s="127">
        <f t="shared" si="6"/>
        <v>3</v>
      </c>
      <c r="AG46" s="36"/>
      <c r="AH46" s="48"/>
      <c r="AI46" s="48"/>
    </row>
    <row r="47" spans="1:35" x14ac:dyDescent="0.25">
      <c r="A47" s="110">
        <f t="shared" si="5"/>
        <v>35</v>
      </c>
      <c r="B47" s="111" t="s">
        <v>69</v>
      </c>
      <c r="C47" s="112"/>
      <c r="D47" s="128"/>
      <c r="E47" s="114">
        <v>2</v>
      </c>
      <c r="F47" s="113"/>
      <c r="G47" s="129"/>
      <c r="H47" s="129"/>
      <c r="I47" s="129"/>
      <c r="J47" s="116"/>
      <c r="K47" s="130">
        <v>9</v>
      </c>
      <c r="L47" s="130">
        <v>9</v>
      </c>
      <c r="M47" s="130"/>
      <c r="N47" s="118">
        <v>3</v>
      </c>
      <c r="O47" s="131"/>
      <c r="P47" s="131"/>
      <c r="Q47" s="131"/>
      <c r="R47" s="120"/>
      <c r="S47" s="132"/>
      <c r="T47" s="132"/>
      <c r="U47" s="132"/>
      <c r="V47" s="122"/>
      <c r="W47" s="133"/>
      <c r="X47" s="133"/>
      <c r="Y47" s="133"/>
      <c r="Z47" s="124"/>
      <c r="AA47" s="134"/>
      <c r="AB47" s="134"/>
      <c r="AC47" s="134"/>
      <c r="AD47" s="126"/>
      <c r="AE47" s="127">
        <f t="shared" si="4"/>
        <v>18</v>
      </c>
      <c r="AF47" s="127">
        <f t="shared" si="6"/>
        <v>3</v>
      </c>
      <c r="AG47" s="36"/>
      <c r="AH47" s="48"/>
      <c r="AI47" s="48"/>
    </row>
    <row r="48" spans="1:35" x14ac:dyDescent="0.25">
      <c r="A48" s="110">
        <f t="shared" si="5"/>
        <v>36</v>
      </c>
      <c r="B48" s="111" t="s">
        <v>45</v>
      </c>
      <c r="C48" s="112"/>
      <c r="D48" s="128">
        <v>3</v>
      </c>
      <c r="E48" s="114">
        <v>3</v>
      </c>
      <c r="F48" s="113"/>
      <c r="G48" s="129"/>
      <c r="H48" s="129"/>
      <c r="I48" s="129"/>
      <c r="J48" s="116"/>
      <c r="K48" s="130"/>
      <c r="L48" s="130"/>
      <c r="M48" s="130"/>
      <c r="N48" s="118"/>
      <c r="O48" s="131">
        <v>9</v>
      </c>
      <c r="P48" s="131">
        <v>18</v>
      </c>
      <c r="Q48" s="131"/>
      <c r="R48" s="120">
        <v>4</v>
      </c>
      <c r="S48" s="121"/>
      <c r="T48" s="121"/>
      <c r="U48" s="132"/>
      <c r="V48" s="122"/>
      <c r="W48" s="123"/>
      <c r="X48" s="123"/>
      <c r="Y48" s="133"/>
      <c r="Z48" s="124"/>
      <c r="AA48" s="125"/>
      <c r="AB48" s="125"/>
      <c r="AC48" s="134"/>
      <c r="AD48" s="126"/>
      <c r="AE48" s="127">
        <f t="shared" si="4"/>
        <v>27</v>
      </c>
      <c r="AF48" s="127">
        <v>4</v>
      </c>
      <c r="AG48" s="36"/>
      <c r="AH48" s="48"/>
      <c r="AI48" s="48"/>
    </row>
    <row r="49" spans="1:35" x14ac:dyDescent="0.25">
      <c r="A49" s="110">
        <f t="shared" si="5"/>
        <v>37</v>
      </c>
      <c r="B49" s="135" t="s">
        <v>70</v>
      </c>
      <c r="C49" s="112"/>
      <c r="D49" s="128"/>
      <c r="E49" s="114">
        <v>5</v>
      </c>
      <c r="F49" s="113"/>
      <c r="G49" s="129"/>
      <c r="H49" s="129"/>
      <c r="I49" s="129"/>
      <c r="J49" s="116"/>
      <c r="K49" s="130"/>
      <c r="L49" s="130"/>
      <c r="M49" s="130"/>
      <c r="N49" s="118"/>
      <c r="O49" s="131"/>
      <c r="P49" s="131"/>
      <c r="Q49" s="131"/>
      <c r="R49" s="120"/>
      <c r="S49" s="132"/>
      <c r="T49" s="132"/>
      <c r="U49" s="132"/>
      <c r="V49" s="122"/>
      <c r="W49" s="133">
        <v>9</v>
      </c>
      <c r="X49" s="133">
        <v>9</v>
      </c>
      <c r="Y49" s="133"/>
      <c r="Z49" s="124">
        <v>2</v>
      </c>
      <c r="AA49" s="134"/>
      <c r="AB49" s="134"/>
      <c r="AC49" s="134"/>
      <c r="AD49" s="126"/>
      <c r="AE49" s="127">
        <f t="shared" si="4"/>
        <v>18</v>
      </c>
      <c r="AF49" s="127">
        <f t="shared" si="6"/>
        <v>2</v>
      </c>
      <c r="AG49" s="36"/>
      <c r="AH49" s="48"/>
      <c r="AI49" s="48"/>
    </row>
    <row r="50" spans="1:35" x14ac:dyDescent="0.25">
      <c r="A50" s="110">
        <f t="shared" si="5"/>
        <v>38</v>
      </c>
      <c r="B50" s="111" t="s">
        <v>46</v>
      </c>
      <c r="C50" s="112"/>
      <c r="D50" s="128">
        <v>4</v>
      </c>
      <c r="E50" s="114">
        <v>4</v>
      </c>
      <c r="F50" s="113"/>
      <c r="G50" s="129"/>
      <c r="H50" s="129"/>
      <c r="I50" s="129"/>
      <c r="J50" s="116"/>
      <c r="K50" s="130"/>
      <c r="L50" s="130"/>
      <c r="M50" s="130"/>
      <c r="N50" s="118"/>
      <c r="O50" s="131"/>
      <c r="P50" s="131"/>
      <c r="Q50" s="131"/>
      <c r="R50" s="120"/>
      <c r="S50" s="132">
        <v>9</v>
      </c>
      <c r="T50" s="132">
        <v>9</v>
      </c>
      <c r="U50" s="132"/>
      <c r="V50" s="122">
        <v>2</v>
      </c>
      <c r="W50" s="133"/>
      <c r="X50" s="133"/>
      <c r="Y50" s="133"/>
      <c r="Z50" s="124"/>
      <c r="AA50" s="134"/>
      <c r="AB50" s="134"/>
      <c r="AC50" s="134"/>
      <c r="AD50" s="126"/>
      <c r="AE50" s="127">
        <f t="shared" si="4"/>
        <v>18</v>
      </c>
      <c r="AF50" s="127">
        <f t="shared" si="6"/>
        <v>2</v>
      </c>
      <c r="AG50" s="36"/>
      <c r="AH50" s="48"/>
      <c r="AI50" s="48"/>
    </row>
    <row r="51" spans="1:35" x14ac:dyDescent="0.25">
      <c r="A51" s="110">
        <f t="shared" si="5"/>
        <v>39</v>
      </c>
      <c r="B51" s="111" t="s">
        <v>71</v>
      </c>
      <c r="C51" s="112"/>
      <c r="D51" s="128"/>
      <c r="E51" s="114">
        <v>6</v>
      </c>
      <c r="F51" s="113"/>
      <c r="G51" s="129"/>
      <c r="H51" s="129"/>
      <c r="I51" s="129"/>
      <c r="J51" s="116"/>
      <c r="K51" s="130"/>
      <c r="L51" s="130"/>
      <c r="M51" s="130"/>
      <c r="N51" s="118"/>
      <c r="O51" s="131"/>
      <c r="P51" s="131"/>
      <c r="Q51" s="131"/>
      <c r="R51" s="120"/>
      <c r="S51" s="132"/>
      <c r="T51" s="132"/>
      <c r="U51" s="132"/>
      <c r="V51" s="122"/>
      <c r="W51" s="133"/>
      <c r="X51" s="133"/>
      <c r="Y51" s="133"/>
      <c r="Z51" s="124"/>
      <c r="AA51" s="134">
        <v>9</v>
      </c>
      <c r="AB51" s="134">
        <v>18</v>
      </c>
      <c r="AC51" s="134"/>
      <c r="AD51" s="126">
        <v>3</v>
      </c>
      <c r="AE51" s="127">
        <f t="shared" si="4"/>
        <v>27</v>
      </c>
      <c r="AF51" s="127">
        <f t="shared" si="6"/>
        <v>3</v>
      </c>
      <c r="AG51" s="36"/>
      <c r="AH51" s="48"/>
      <c r="AI51" s="48"/>
    </row>
    <row r="52" spans="1:35" x14ac:dyDescent="0.25">
      <c r="A52" s="110">
        <v>40</v>
      </c>
      <c r="B52" s="111" t="s">
        <v>72</v>
      </c>
      <c r="C52" s="112"/>
      <c r="D52" s="128">
        <v>3</v>
      </c>
      <c r="E52" s="114">
        <v>3</v>
      </c>
      <c r="F52" s="113"/>
      <c r="G52" s="129"/>
      <c r="H52" s="129"/>
      <c r="I52" s="129"/>
      <c r="J52" s="116"/>
      <c r="K52" s="130"/>
      <c r="L52" s="130"/>
      <c r="M52" s="130"/>
      <c r="N52" s="118"/>
      <c r="O52" s="131">
        <v>9</v>
      </c>
      <c r="P52" s="131">
        <v>18</v>
      </c>
      <c r="Q52" s="131"/>
      <c r="R52" s="120">
        <v>3</v>
      </c>
      <c r="S52" s="132"/>
      <c r="T52" s="132"/>
      <c r="U52" s="132"/>
      <c r="V52" s="122"/>
      <c r="W52" s="133"/>
      <c r="X52" s="133"/>
      <c r="Y52" s="133"/>
      <c r="Z52" s="124"/>
      <c r="AA52" s="134"/>
      <c r="AB52" s="134"/>
      <c r="AC52" s="134"/>
      <c r="AD52" s="126"/>
      <c r="AE52" s="127">
        <f t="shared" si="4"/>
        <v>27</v>
      </c>
      <c r="AF52" s="127">
        <f t="shared" si="6"/>
        <v>3</v>
      </c>
      <c r="AG52" s="36"/>
      <c r="AH52" s="48"/>
      <c r="AI52" s="48"/>
    </row>
    <row r="53" spans="1:35" s="5" customFormat="1" x14ac:dyDescent="0.25">
      <c r="A53" s="284" t="s">
        <v>18</v>
      </c>
      <c r="B53" s="285"/>
      <c r="C53" s="176"/>
      <c r="D53" s="176"/>
      <c r="E53" s="177"/>
      <c r="F53" s="176"/>
      <c r="G53" s="178">
        <f t="shared" ref="G53:AF53" si="7">SUM(G22:G52)</f>
        <v>63</v>
      </c>
      <c r="H53" s="178">
        <f t="shared" si="7"/>
        <v>99</v>
      </c>
      <c r="I53" s="178">
        <f t="shared" si="7"/>
        <v>0</v>
      </c>
      <c r="J53" s="178">
        <f t="shared" si="7"/>
        <v>22</v>
      </c>
      <c r="K53" s="178">
        <f t="shared" si="7"/>
        <v>54</v>
      </c>
      <c r="L53" s="178">
        <f t="shared" si="7"/>
        <v>90</v>
      </c>
      <c r="M53" s="178">
        <f t="shared" si="7"/>
        <v>0</v>
      </c>
      <c r="N53" s="178">
        <f t="shared" si="7"/>
        <v>22</v>
      </c>
      <c r="O53" s="178">
        <f t="shared" si="7"/>
        <v>54</v>
      </c>
      <c r="P53" s="178">
        <f t="shared" si="7"/>
        <v>90</v>
      </c>
      <c r="Q53" s="178">
        <f t="shared" si="7"/>
        <v>0</v>
      </c>
      <c r="R53" s="178">
        <f t="shared" si="7"/>
        <v>19</v>
      </c>
      <c r="S53" s="178">
        <f t="shared" si="7"/>
        <v>45</v>
      </c>
      <c r="T53" s="178">
        <f t="shared" si="7"/>
        <v>54</v>
      </c>
      <c r="U53" s="178">
        <f t="shared" si="7"/>
        <v>0</v>
      </c>
      <c r="V53" s="178">
        <f t="shared" si="7"/>
        <v>10</v>
      </c>
      <c r="W53" s="178">
        <f t="shared" si="7"/>
        <v>36</v>
      </c>
      <c r="X53" s="178">
        <f t="shared" si="7"/>
        <v>54</v>
      </c>
      <c r="Y53" s="178">
        <f t="shared" si="7"/>
        <v>0</v>
      </c>
      <c r="Z53" s="178">
        <f t="shared" si="7"/>
        <v>12</v>
      </c>
      <c r="AA53" s="178">
        <f t="shared" si="7"/>
        <v>36</v>
      </c>
      <c r="AB53" s="178">
        <f t="shared" si="7"/>
        <v>63</v>
      </c>
      <c r="AC53" s="178">
        <f t="shared" si="7"/>
        <v>0</v>
      </c>
      <c r="AD53" s="178">
        <f t="shared" si="7"/>
        <v>12</v>
      </c>
      <c r="AE53" s="178">
        <f t="shared" si="7"/>
        <v>738</v>
      </c>
      <c r="AF53" s="178">
        <f t="shared" si="7"/>
        <v>97</v>
      </c>
      <c r="AG53" s="36"/>
      <c r="AH53" s="49"/>
      <c r="AI53" s="49"/>
    </row>
    <row r="54" spans="1:35" x14ac:dyDescent="0.25">
      <c r="A54" s="265" t="s">
        <v>119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36"/>
      <c r="AH54" s="48"/>
      <c r="AI54" s="48"/>
    </row>
    <row r="55" spans="1:35" x14ac:dyDescent="0.25">
      <c r="A55" s="138">
        <v>41</v>
      </c>
      <c r="B55" s="179" t="s">
        <v>98</v>
      </c>
      <c r="C55" s="114"/>
      <c r="D55" s="127"/>
      <c r="E55" s="114" t="s">
        <v>42</v>
      </c>
      <c r="F55" s="114"/>
      <c r="G55" s="144"/>
      <c r="H55" s="144"/>
      <c r="I55" s="144"/>
      <c r="J55" s="116"/>
      <c r="K55" s="180"/>
      <c r="L55" s="180"/>
      <c r="M55" s="180"/>
      <c r="N55" s="118"/>
      <c r="O55" s="181"/>
      <c r="P55" s="181"/>
      <c r="Q55" s="181"/>
      <c r="R55" s="181"/>
      <c r="S55" s="182"/>
      <c r="T55" s="182">
        <v>18</v>
      </c>
      <c r="U55" s="182"/>
      <c r="V55" s="122">
        <v>2</v>
      </c>
      <c r="W55" s="183"/>
      <c r="X55" s="183">
        <v>27</v>
      </c>
      <c r="Y55" s="183"/>
      <c r="Z55" s="124">
        <v>4</v>
      </c>
      <c r="AA55" s="126"/>
      <c r="AB55" s="126">
        <v>18</v>
      </c>
      <c r="AC55" s="126"/>
      <c r="AD55" s="126">
        <v>11</v>
      </c>
      <c r="AE55" s="127">
        <f>G55+H55+I55+K55+L55+M55+O55+P55+Q55+S55+T55+U55+W55+X55+Y55+AA55+AB55+AC55</f>
        <v>63</v>
      </c>
      <c r="AF55" s="127">
        <f>J55+N55+R55+V55+Z55+AD55</f>
        <v>17</v>
      </c>
      <c r="AG55" s="36"/>
      <c r="AH55" s="48"/>
      <c r="AI55" s="48"/>
    </row>
    <row r="56" spans="1:35" x14ac:dyDescent="0.25">
      <c r="A56" s="138">
        <v>42</v>
      </c>
      <c r="B56" s="184" t="s">
        <v>96</v>
      </c>
      <c r="C56" s="114"/>
      <c r="D56" s="127"/>
      <c r="E56" s="114">
        <v>5</v>
      </c>
      <c r="F56" s="114"/>
      <c r="G56" s="144"/>
      <c r="H56" s="144"/>
      <c r="I56" s="144"/>
      <c r="J56" s="116"/>
      <c r="K56" s="180"/>
      <c r="L56" s="180"/>
      <c r="M56" s="180"/>
      <c r="N56" s="118"/>
      <c r="O56" s="181"/>
      <c r="P56" s="181"/>
      <c r="Q56" s="181"/>
      <c r="R56" s="181"/>
      <c r="S56" s="182"/>
      <c r="T56" s="182"/>
      <c r="U56" s="182"/>
      <c r="V56" s="122"/>
      <c r="W56" s="183"/>
      <c r="X56" s="183">
        <v>36</v>
      </c>
      <c r="Y56" s="183"/>
      <c r="Z56" s="124">
        <v>2</v>
      </c>
      <c r="AA56" s="126"/>
      <c r="AB56" s="126"/>
      <c r="AC56" s="126"/>
      <c r="AD56" s="126"/>
      <c r="AE56" s="127">
        <f>G56+H56+I56+K56+L56+M56+O56+P56+Q56+S56+T56+U56+W56+X56+Y56+AA56+AB56+AC56</f>
        <v>36</v>
      </c>
      <c r="AF56" s="127">
        <f>J56+N56+R56+V56+Z56+AD56</f>
        <v>2</v>
      </c>
      <c r="AG56" s="36"/>
      <c r="AH56" s="48"/>
      <c r="AI56" s="48"/>
    </row>
    <row r="57" spans="1:35" s="5" customFormat="1" x14ac:dyDescent="0.25">
      <c r="A57" s="267" t="s">
        <v>18</v>
      </c>
      <c r="B57" s="268"/>
      <c r="C57" s="127"/>
      <c r="D57" s="127"/>
      <c r="E57" s="127"/>
      <c r="F57" s="127"/>
      <c r="G57" s="165">
        <f>SUM(G56)</f>
        <v>0</v>
      </c>
      <c r="H57" s="165">
        <f t="shared" ref="H57:W57" si="8">SUM(H56)</f>
        <v>0</v>
      </c>
      <c r="I57" s="165">
        <f t="shared" si="8"/>
        <v>0</v>
      </c>
      <c r="J57" s="165">
        <f t="shared" si="8"/>
        <v>0</v>
      </c>
      <c r="K57" s="165">
        <f t="shared" si="8"/>
        <v>0</v>
      </c>
      <c r="L57" s="165">
        <f t="shared" si="8"/>
        <v>0</v>
      </c>
      <c r="M57" s="165">
        <f t="shared" si="8"/>
        <v>0</v>
      </c>
      <c r="N57" s="165">
        <f t="shared" si="8"/>
        <v>0</v>
      </c>
      <c r="O57" s="165">
        <f t="shared" si="8"/>
        <v>0</v>
      </c>
      <c r="P57" s="165">
        <f t="shared" si="8"/>
        <v>0</v>
      </c>
      <c r="Q57" s="165">
        <f t="shared" si="8"/>
        <v>0</v>
      </c>
      <c r="R57" s="165">
        <f t="shared" si="8"/>
        <v>0</v>
      </c>
      <c r="S57" s="165">
        <f t="shared" ref="S57:V57" si="9">SUM(S55:S56)</f>
        <v>0</v>
      </c>
      <c r="T57" s="165">
        <f t="shared" si="9"/>
        <v>18</v>
      </c>
      <c r="U57" s="165">
        <f t="shared" si="9"/>
        <v>0</v>
      </c>
      <c r="V57" s="165">
        <f t="shared" si="9"/>
        <v>2</v>
      </c>
      <c r="W57" s="165">
        <f t="shared" si="8"/>
        <v>0</v>
      </c>
      <c r="X57" s="165">
        <f>SUM(X55:X56)</f>
        <v>63</v>
      </c>
      <c r="Y57" s="165">
        <f t="shared" ref="Y57:AD57" si="10">SUM(Y55:Y56)</f>
        <v>0</v>
      </c>
      <c r="Z57" s="165">
        <f t="shared" si="10"/>
        <v>6</v>
      </c>
      <c r="AA57" s="165">
        <f t="shared" si="10"/>
        <v>0</v>
      </c>
      <c r="AB57" s="165">
        <f t="shared" si="10"/>
        <v>18</v>
      </c>
      <c r="AC57" s="165">
        <f t="shared" si="10"/>
        <v>0</v>
      </c>
      <c r="AD57" s="165">
        <f t="shared" si="10"/>
        <v>11</v>
      </c>
      <c r="AE57" s="165">
        <f>SUM(AE55:AE56)</f>
        <v>99</v>
      </c>
      <c r="AF57" s="165">
        <f>SUM(AF55:AF56)</f>
        <v>19</v>
      </c>
      <c r="AG57" s="36"/>
      <c r="AH57" s="49"/>
      <c r="AI57" s="49"/>
    </row>
    <row r="58" spans="1:35" x14ac:dyDescent="0.25">
      <c r="A58" s="265" t="s">
        <v>120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36"/>
      <c r="AH58" s="48"/>
      <c r="AI58" s="48"/>
    </row>
    <row r="59" spans="1:35" s="109" customFormat="1" ht="46.5" customHeight="1" x14ac:dyDescent="0.25">
      <c r="A59" s="110">
        <v>43</v>
      </c>
      <c r="B59" s="136" t="s">
        <v>116</v>
      </c>
      <c r="C59" s="114"/>
      <c r="D59" s="127"/>
      <c r="E59" s="114" t="s">
        <v>112</v>
      </c>
      <c r="F59" s="114"/>
      <c r="G59" s="115"/>
      <c r="H59" s="115">
        <v>18</v>
      </c>
      <c r="I59" s="115"/>
      <c r="J59" s="116">
        <v>2</v>
      </c>
      <c r="K59" s="117"/>
      <c r="L59" s="117">
        <v>18</v>
      </c>
      <c r="M59" s="117"/>
      <c r="N59" s="118">
        <v>2</v>
      </c>
      <c r="O59" s="119"/>
      <c r="P59" s="119">
        <v>18</v>
      </c>
      <c r="Q59" s="119"/>
      <c r="R59" s="120">
        <v>2</v>
      </c>
      <c r="S59" s="121"/>
      <c r="T59" s="121">
        <v>18</v>
      </c>
      <c r="U59" s="121"/>
      <c r="V59" s="122">
        <v>2</v>
      </c>
      <c r="W59" s="123"/>
      <c r="X59" s="123">
        <v>18</v>
      </c>
      <c r="Y59" s="123"/>
      <c r="Z59" s="124">
        <v>2</v>
      </c>
      <c r="AA59" s="125"/>
      <c r="AB59" s="125"/>
      <c r="AC59" s="125"/>
      <c r="AD59" s="126"/>
      <c r="AE59" s="127">
        <f t="shared" ref="AE59:AE60" si="11">G59+H59+I59+K59+L59+M59+O59+P59+Q59+S59+T59+U59+W59+X59+Y59+AA59+AB59+AC59</f>
        <v>90</v>
      </c>
      <c r="AF59" s="127">
        <f>J59+N59+R59+V59+Z59+AD59</f>
        <v>10</v>
      </c>
      <c r="AG59" s="107"/>
      <c r="AH59" s="108"/>
      <c r="AI59" s="108"/>
    </row>
    <row r="60" spans="1:35" x14ac:dyDescent="0.25">
      <c r="A60" s="110">
        <v>44</v>
      </c>
      <c r="B60" s="136" t="s">
        <v>97</v>
      </c>
      <c r="C60" s="114"/>
      <c r="D60" s="127"/>
      <c r="E60" s="114">
        <v>2.4</v>
      </c>
      <c r="F60" s="114"/>
      <c r="G60" s="115"/>
      <c r="H60" s="115"/>
      <c r="I60" s="115"/>
      <c r="J60" s="116"/>
      <c r="K60" s="117"/>
      <c r="L60" s="117">
        <v>18</v>
      </c>
      <c r="M60" s="117"/>
      <c r="N60" s="118">
        <v>2</v>
      </c>
      <c r="O60" s="119"/>
      <c r="P60" s="119"/>
      <c r="Q60" s="119"/>
      <c r="R60" s="120"/>
      <c r="S60" s="121"/>
      <c r="T60" s="121">
        <v>18</v>
      </c>
      <c r="U60" s="121"/>
      <c r="V60" s="122">
        <v>2</v>
      </c>
      <c r="W60" s="123"/>
      <c r="X60" s="123"/>
      <c r="Y60" s="123"/>
      <c r="Z60" s="124"/>
      <c r="AA60" s="125"/>
      <c r="AB60" s="125"/>
      <c r="AC60" s="185"/>
      <c r="AD60" s="126"/>
      <c r="AE60" s="127">
        <f t="shared" si="11"/>
        <v>36</v>
      </c>
      <c r="AF60" s="127">
        <f t="shared" ref="AF60" si="12">J60+N60+R60+V60+Z60+AD60</f>
        <v>4</v>
      </c>
      <c r="AG60" s="36"/>
      <c r="AH60" s="48"/>
      <c r="AI60" s="48"/>
    </row>
    <row r="61" spans="1:35" x14ac:dyDescent="0.25">
      <c r="A61" s="138">
        <v>45</v>
      </c>
      <c r="B61" s="90" t="s">
        <v>113</v>
      </c>
      <c r="C61" s="186"/>
      <c r="D61" s="186"/>
      <c r="E61" s="187">
        <v>4</v>
      </c>
      <c r="F61" s="186"/>
      <c r="G61" s="188"/>
      <c r="H61" s="188"/>
      <c r="I61" s="188"/>
      <c r="J61" s="188"/>
      <c r="K61" s="189"/>
      <c r="L61" s="189"/>
      <c r="M61" s="189"/>
      <c r="N61" s="189"/>
      <c r="O61" s="190"/>
      <c r="P61" s="190"/>
      <c r="Q61" s="190"/>
      <c r="R61" s="190"/>
      <c r="S61" s="191"/>
      <c r="T61" s="192">
        <v>60</v>
      </c>
      <c r="U61" s="192"/>
      <c r="V61" s="192">
        <v>2</v>
      </c>
      <c r="W61" s="193"/>
      <c r="X61" s="193"/>
      <c r="Y61" s="193"/>
      <c r="Z61" s="193"/>
      <c r="AA61" s="194"/>
      <c r="AB61" s="194"/>
      <c r="AC61" s="194"/>
      <c r="AD61" s="194"/>
      <c r="AE61" s="127">
        <f>G61+H61+I61+K61+L61+M61+O61+P61+Q61+S61+T61+U61+W61+X61+Y61+AA61+AB61+AC61</f>
        <v>60</v>
      </c>
      <c r="AF61" s="127">
        <f>J61+N61+R61+V61+Z61+AD61</f>
        <v>2</v>
      </c>
      <c r="AG61" s="36"/>
      <c r="AH61" s="48"/>
      <c r="AI61" s="48"/>
    </row>
    <row r="62" spans="1:35" x14ac:dyDescent="0.25">
      <c r="A62" s="195"/>
      <c r="B62" s="196" t="s">
        <v>102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36"/>
      <c r="AH62" s="48"/>
      <c r="AI62" s="48"/>
    </row>
    <row r="63" spans="1:35" x14ac:dyDescent="0.25">
      <c r="A63" s="138">
        <v>46</v>
      </c>
      <c r="B63" s="136" t="s">
        <v>73</v>
      </c>
      <c r="C63" s="112"/>
      <c r="D63" s="113">
        <v>4</v>
      </c>
      <c r="E63" s="114">
        <v>4</v>
      </c>
      <c r="F63" s="113"/>
      <c r="G63" s="115"/>
      <c r="H63" s="115"/>
      <c r="I63" s="115"/>
      <c r="J63" s="116"/>
      <c r="K63" s="117"/>
      <c r="L63" s="117"/>
      <c r="M63" s="117"/>
      <c r="N63" s="118"/>
      <c r="O63" s="119"/>
      <c r="P63" s="119"/>
      <c r="Q63" s="119"/>
      <c r="R63" s="120"/>
      <c r="S63" s="132">
        <v>9</v>
      </c>
      <c r="T63" s="132">
        <v>9</v>
      </c>
      <c r="U63" s="121"/>
      <c r="V63" s="122">
        <v>3</v>
      </c>
      <c r="W63" s="123"/>
      <c r="X63" s="123"/>
      <c r="Y63" s="123"/>
      <c r="Z63" s="124"/>
      <c r="AA63" s="125"/>
      <c r="AB63" s="125"/>
      <c r="AC63" s="125"/>
      <c r="AD63" s="126"/>
      <c r="AE63" s="127">
        <f>G63+H63+I63+K63+L63+M63+O63+P63+Q63+S63+T63+U63+W63+X63+Y63+AA63+AB63+AC63</f>
        <v>18</v>
      </c>
      <c r="AF63" s="127">
        <f>J63+N63+R63+V63+Z63+AD63</f>
        <v>3</v>
      </c>
      <c r="AG63" s="36"/>
      <c r="AH63" s="48"/>
      <c r="AI63" s="48"/>
    </row>
    <row r="64" spans="1:35" x14ac:dyDescent="0.25">
      <c r="A64" s="110">
        <f>A63+1</f>
        <v>47</v>
      </c>
      <c r="B64" s="135" t="s">
        <v>74</v>
      </c>
      <c r="C64" s="112"/>
      <c r="D64" s="113">
        <v>4</v>
      </c>
      <c r="E64" s="114">
        <v>4</v>
      </c>
      <c r="F64" s="113"/>
      <c r="G64" s="115"/>
      <c r="H64" s="115"/>
      <c r="I64" s="115"/>
      <c r="J64" s="116"/>
      <c r="K64" s="117"/>
      <c r="L64" s="117"/>
      <c r="M64" s="117"/>
      <c r="N64" s="118"/>
      <c r="O64" s="119"/>
      <c r="P64" s="119"/>
      <c r="Q64" s="119"/>
      <c r="R64" s="120"/>
      <c r="S64" s="132">
        <v>9</v>
      </c>
      <c r="T64" s="132">
        <v>18</v>
      </c>
      <c r="U64" s="121"/>
      <c r="V64" s="122">
        <v>4</v>
      </c>
      <c r="W64" s="123"/>
      <c r="X64" s="123"/>
      <c r="Y64" s="123"/>
      <c r="Z64" s="124"/>
      <c r="AA64" s="125"/>
      <c r="AB64" s="125"/>
      <c r="AC64" s="125"/>
      <c r="AD64" s="126"/>
      <c r="AE64" s="127">
        <f t="shared" ref="AE64:AE89" si="13">G64+H64+I64+K64+L64+M64+O64+P64+Q64+S64+T64+U64+W64+X64+Y64+AA64+AB64+AC64</f>
        <v>27</v>
      </c>
      <c r="AF64" s="127">
        <f t="shared" ref="AF64:AF89" si="14">J64+N64+R64+V64+Z64+AD64</f>
        <v>4</v>
      </c>
      <c r="AG64" s="36"/>
      <c r="AH64" s="48"/>
      <c r="AI64" s="48"/>
    </row>
    <row r="65" spans="1:35" x14ac:dyDescent="0.25">
      <c r="A65" s="110">
        <f t="shared" ref="A65:A82" si="15">A64+1</f>
        <v>48</v>
      </c>
      <c r="B65" s="135" t="s">
        <v>75</v>
      </c>
      <c r="C65" s="112"/>
      <c r="D65" s="113"/>
      <c r="E65" s="114">
        <v>6</v>
      </c>
      <c r="F65" s="113"/>
      <c r="G65" s="115"/>
      <c r="H65" s="115"/>
      <c r="I65" s="115"/>
      <c r="J65" s="116"/>
      <c r="K65" s="117"/>
      <c r="L65" s="117"/>
      <c r="M65" s="117"/>
      <c r="N65" s="118"/>
      <c r="O65" s="119"/>
      <c r="P65" s="119"/>
      <c r="Q65" s="119"/>
      <c r="R65" s="120"/>
      <c r="S65" s="121"/>
      <c r="T65" s="121"/>
      <c r="U65" s="121"/>
      <c r="V65" s="122"/>
      <c r="W65" s="133"/>
      <c r="X65" s="133"/>
      <c r="Y65" s="123"/>
      <c r="Z65" s="124"/>
      <c r="AA65" s="125"/>
      <c r="AB65" s="134">
        <v>18</v>
      </c>
      <c r="AC65" s="125"/>
      <c r="AD65" s="126">
        <v>3</v>
      </c>
      <c r="AE65" s="127">
        <f t="shared" si="13"/>
        <v>18</v>
      </c>
      <c r="AF65" s="127">
        <f t="shared" si="14"/>
        <v>3</v>
      </c>
      <c r="AG65" s="36"/>
      <c r="AH65" s="48"/>
      <c r="AI65" s="48"/>
    </row>
    <row r="66" spans="1:35" x14ac:dyDescent="0.25">
      <c r="A66" s="110">
        <f t="shared" si="15"/>
        <v>49</v>
      </c>
      <c r="B66" s="145" t="s">
        <v>76</v>
      </c>
      <c r="C66" s="112"/>
      <c r="D66" s="113"/>
      <c r="E66" s="127">
        <v>5</v>
      </c>
      <c r="F66" s="113"/>
      <c r="G66" s="115"/>
      <c r="H66" s="115"/>
      <c r="I66" s="115"/>
      <c r="J66" s="116"/>
      <c r="K66" s="117"/>
      <c r="L66" s="117"/>
      <c r="M66" s="117"/>
      <c r="N66" s="118"/>
      <c r="O66" s="119"/>
      <c r="P66" s="119"/>
      <c r="Q66" s="119"/>
      <c r="R66" s="120"/>
      <c r="S66" s="121"/>
      <c r="T66" s="121"/>
      <c r="U66" s="121"/>
      <c r="V66" s="122"/>
      <c r="W66" s="123"/>
      <c r="X66" s="133">
        <v>18</v>
      </c>
      <c r="Y66" s="123"/>
      <c r="Z66" s="124">
        <v>2</v>
      </c>
      <c r="AA66" s="125"/>
      <c r="AB66" s="125"/>
      <c r="AC66" s="125"/>
      <c r="AD66" s="126"/>
      <c r="AE66" s="127">
        <f t="shared" si="13"/>
        <v>18</v>
      </c>
      <c r="AF66" s="127">
        <f t="shared" si="14"/>
        <v>2</v>
      </c>
      <c r="AG66" s="36"/>
      <c r="AH66" s="48"/>
      <c r="AI66" s="48"/>
    </row>
    <row r="67" spans="1:35" x14ac:dyDescent="0.25">
      <c r="A67" s="110">
        <f t="shared" si="15"/>
        <v>50</v>
      </c>
      <c r="B67" s="136" t="s">
        <v>77</v>
      </c>
      <c r="C67" s="112"/>
      <c r="D67" s="113">
        <v>5</v>
      </c>
      <c r="E67" s="114">
        <v>5</v>
      </c>
      <c r="F67" s="113"/>
      <c r="G67" s="115"/>
      <c r="H67" s="115"/>
      <c r="I67" s="115"/>
      <c r="J67" s="116"/>
      <c r="K67" s="117"/>
      <c r="L67" s="117"/>
      <c r="M67" s="117"/>
      <c r="N67" s="118"/>
      <c r="O67" s="119"/>
      <c r="P67" s="119"/>
      <c r="Q67" s="119"/>
      <c r="R67" s="120"/>
      <c r="S67" s="121"/>
      <c r="T67" s="121"/>
      <c r="U67" s="121"/>
      <c r="V67" s="122"/>
      <c r="W67" s="133">
        <v>9</v>
      </c>
      <c r="X67" s="133">
        <v>18</v>
      </c>
      <c r="Y67" s="123"/>
      <c r="Z67" s="124">
        <v>3</v>
      </c>
      <c r="AA67" s="125"/>
      <c r="AB67" s="125"/>
      <c r="AC67" s="125"/>
      <c r="AD67" s="126"/>
      <c r="AE67" s="127">
        <f t="shared" si="13"/>
        <v>27</v>
      </c>
      <c r="AF67" s="127">
        <f t="shared" si="14"/>
        <v>3</v>
      </c>
      <c r="AG67" s="36"/>
      <c r="AH67" s="48"/>
      <c r="AI67" s="48"/>
    </row>
    <row r="68" spans="1:35" s="109" customFormat="1" x14ac:dyDescent="0.25">
      <c r="A68" s="110">
        <f t="shared" si="15"/>
        <v>51</v>
      </c>
      <c r="B68" s="136" t="s">
        <v>78</v>
      </c>
      <c r="C68" s="112"/>
      <c r="D68" s="113"/>
      <c r="E68" s="114">
        <v>6</v>
      </c>
      <c r="F68" s="113"/>
      <c r="G68" s="115"/>
      <c r="H68" s="115"/>
      <c r="I68" s="115"/>
      <c r="J68" s="116"/>
      <c r="K68" s="117"/>
      <c r="L68" s="117"/>
      <c r="M68" s="117"/>
      <c r="N68" s="118"/>
      <c r="O68" s="119"/>
      <c r="P68" s="119"/>
      <c r="Q68" s="119"/>
      <c r="R68" s="120"/>
      <c r="S68" s="121"/>
      <c r="T68" s="121"/>
      <c r="U68" s="121"/>
      <c r="V68" s="122"/>
      <c r="W68" s="123"/>
      <c r="X68" s="123"/>
      <c r="Y68" s="123"/>
      <c r="Z68" s="124"/>
      <c r="AA68" s="125"/>
      <c r="AB68" s="125">
        <v>18</v>
      </c>
      <c r="AC68" s="125"/>
      <c r="AD68" s="126">
        <v>3</v>
      </c>
      <c r="AE68" s="127">
        <f t="shared" si="13"/>
        <v>18</v>
      </c>
      <c r="AF68" s="127">
        <f t="shared" si="14"/>
        <v>3</v>
      </c>
      <c r="AG68" s="107"/>
      <c r="AH68" s="108"/>
      <c r="AI68" s="108"/>
    </row>
    <row r="69" spans="1:35" x14ac:dyDescent="0.25">
      <c r="A69" s="110"/>
      <c r="B69" s="137" t="s">
        <v>104</v>
      </c>
      <c r="C69" s="280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2"/>
      <c r="AG69" s="36"/>
      <c r="AH69" s="48"/>
      <c r="AI69" s="48"/>
    </row>
    <row r="70" spans="1:35" s="109" customFormat="1" x14ac:dyDescent="0.25">
      <c r="A70" s="138">
        <v>46</v>
      </c>
      <c r="B70" s="136" t="s">
        <v>79</v>
      </c>
      <c r="C70" s="114"/>
      <c r="D70" s="113"/>
      <c r="E70" s="114">
        <v>5</v>
      </c>
      <c r="F70" s="113"/>
      <c r="G70" s="115"/>
      <c r="H70" s="115"/>
      <c r="I70" s="115"/>
      <c r="J70" s="116"/>
      <c r="K70" s="117"/>
      <c r="L70" s="117"/>
      <c r="M70" s="117"/>
      <c r="N70" s="118"/>
      <c r="O70" s="119"/>
      <c r="P70" s="119"/>
      <c r="Q70" s="119"/>
      <c r="R70" s="120"/>
      <c r="S70" s="121"/>
      <c r="T70" s="121"/>
      <c r="U70" s="121"/>
      <c r="V70" s="122"/>
      <c r="W70" s="123"/>
      <c r="X70" s="133">
        <v>18</v>
      </c>
      <c r="Y70" s="123"/>
      <c r="Z70" s="124">
        <v>2</v>
      </c>
      <c r="AA70" s="125"/>
      <c r="AB70" s="125"/>
      <c r="AC70" s="125"/>
      <c r="AD70" s="139"/>
      <c r="AE70" s="127">
        <f t="shared" si="13"/>
        <v>18</v>
      </c>
      <c r="AF70" s="127">
        <f>J70+N70+R70+V70+Z70+AD70</f>
        <v>2</v>
      </c>
      <c r="AG70" s="107"/>
      <c r="AH70" s="108"/>
      <c r="AI70" s="108"/>
    </row>
    <row r="71" spans="1:35" x14ac:dyDescent="0.25">
      <c r="A71" s="110">
        <f>A70+1</f>
        <v>47</v>
      </c>
      <c r="B71" s="136" t="s">
        <v>80</v>
      </c>
      <c r="C71" s="114"/>
      <c r="D71" s="113">
        <v>4</v>
      </c>
      <c r="E71" s="114">
        <v>4</v>
      </c>
      <c r="F71" s="113"/>
      <c r="G71" s="115"/>
      <c r="H71" s="115"/>
      <c r="I71" s="115"/>
      <c r="J71" s="116"/>
      <c r="K71" s="117"/>
      <c r="L71" s="117"/>
      <c r="M71" s="117"/>
      <c r="N71" s="118"/>
      <c r="O71" s="119"/>
      <c r="P71" s="119"/>
      <c r="Q71" s="119"/>
      <c r="R71" s="120"/>
      <c r="S71" s="132">
        <v>9</v>
      </c>
      <c r="T71" s="121">
        <v>9</v>
      </c>
      <c r="U71" s="121"/>
      <c r="V71" s="122">
        <v>3</v>
      </c>
      <c r="W71" s="123"/>
      <c r="X71" s="123"/>
      <c r="Y71" s="123"/>
      <c r="Z71" s="124"/>
      <c r="AA71" s="125"/>
      <c r="AB71" s="125"/>
      <c r="AC71" s="125"/>
      <c r="AD71" s="139"/>
      <c r="AE71" s="127">
        <f t="shared" si="13"/>
        <v>18</v>
      </c>
      <c r="AF71" s="127">
        <f t="shared" si="14"/>
        <v>3</v>
      </c>
      <c r="AG71" s="36"/>
      <c r="AH71" s="48"/>
      <c r="AI71" s="48"/>
    </row>
    <row r="72" spans="1:35" x14ac:dyDescent="0.25">
      <c r="A72" s="110">
        <f t="shared" si="15"/>
        <v>48</v>
      </c>
      <c r="B72" s="140" t="s">
        <v>83</v>
      </c>
      <c r="C72" s="114"/>
      <c r="D72" s="127"/>
      <c r="E72" s="114">
        <v>6</v>
      </c>
      <c r="F72" s="141"/>
      <c r="G72" s="115"/>
      <c r="H72" s="115"/>
      <c r="I72" s="115"/>
      <c r="J72" s="116"/>
      <c r="K72" s="117"/>
      <c r="L72" s="117"/>
      <c r="M72" s="117"/>
      <c r="N72" s="118"/>
      <c r="O72" s="119"/>
      <c r="P72" s="119"/>
      <c r="Q72" s="119"/>
      <c r="R72" s="120"/>
      <c r="S72" s="121"/>
      <c r="T72" s="121"/>
      <c r="U72" s="121"/>
      <c r="V72" s="122"/>
      <c r="W72" s="123"/>
      <c r="X72" s="123"/>
      <c r="Y72" s="123"/>
      <c r="Z72" s="124"/>
      <c r="AA72" s="125"/>
      <c r="AB72" s="125">
        <v>18</v>
      </c>
      <c r="AC72" s="125"/>
      <c r="AD72" s="139">
        <v>3</v>
      </c>
      <c r="AE72" s="127">
        <f t="shared" si="13"/>
        <v>18</v>
      </c>
      <c r="AF72" s="127">
        <f t="shared" si="14"/>
        <v>3</v>
      </c>
      <c r="AG72" s="36"/>
      <c r="AH72" s="48"/>
      <c r="AI72" s="48"/>
    </row>
    <row r="73" spans="1:35" x14ac:dyDescent="0.25">
      <c r="A73" s="110">
        <f t="shared" si="15"/>
        <v>49</v>
      </c>
      <c r="B73" s="136" t="s">
        <v>82</v>
      </c>
      <c r="C73" s="114"/>
      <c r="D73" s="113">
        <v>4</v>
      </c>
      <c r="E73" s="114">
        <v>4</v>
      </c>
      <c r="F73" s="113"/>
      <c r="G73" s="115"/>
      <c r="H73" s="115"/>
      <c r="I73" s="115"/>
      <c r="J73" s="116"/>
      <c r="K73" s="117"/>
      <c r="L73" s="117"/>
      <c r="M73" s="117"/>
      <c r="N73" s="118"/>
      <c r="O73" s="119"/>
      <c r="P73" s="119"/>
      <c r="Q73" s="119"/>
      <c r="R73" s="120"/>
      <c r="S73" s="132">
        <v>9</v>
      </c>
      <c r="T73" s="132">
        <v>18</v>
      </c>
      <c r="U73" s="121"/>
      <c r="V73" s="122">
        <v>4</v>
      </c>
      <c r="W73" s="123"/>
      <c r="X73" s="123"/>
      <c r="Y73" s="123"/>
      <c r="Z73" s="124"/>
      <c r="AA73" s="125"/>
      <c r="AB73" s="125"/>
      <c r="AC73" s="125"/>
      <c r="AD73" s="139"/>
      <c r="AE73" s="127">
        <f t="shared" si="13"/>
        <v>27</v>
      </c>
      <c r="AF73" s="127">
        <f t="shared" si="14"/>
        <v>4</v>
      </c>
      <c r="AG73" s="36"/>
      <c r="AH73" s="48"/>
      <c r="AI73" s="48"/>
    </row>
    <row r="74" spans="1:35" x14ac:dyDescent="0.25">
      <c r="A74" s="110">
        <f t="shared" si="15"/>
        <v>50</v>
      </c>
      <c r="B74" s="142" t="s">
        <v>81</v>
      </c>
      <c r="C74" s="114"/>
      <c r="D74" s="141">
        <v>5</v>
      </c>
      <c r="E74" s="114">
        <v>5</v>
      </c>
      <c r="F74" s="141"/>
      <c r="G74" s="115"/>
      <c r="H74" s="115"/>
      <c r="I74" s="115"/>
      <c r="J74" s="116"/>
      <c r="K74" s="117"/>
      <c r="L74" s="117"/>
      <c r="M74" s="117"/>
      <c r="N74" s="118"/>
      <c r="O74" s="119"/>
      <c r="P74" s="119"/>
      <c r="Q74" s="119"/>
      <c r="R74" s="120"/>
      <c r="S74" s="121"/>
      <c r="T74" s="121"/>
      <c r="U74" s="121"/>
      <c r="V74" s="122"/>
      <c r="W74" s="133">
        <v>9</v>
      </c>
      <c r="X74" s="133">
        <v>18</v>
      </c>
      <c r="Y74" s="123"/>
      <c r="Z74" s="124">
        <v>3</v>
      </c>
      <c r="AA74" s="125"/>
      <c r="AB74" s="125"/>
      <c r="AC74" s="125"/>
      <c r="AD74" s="139"/>
      <c r="AE74" s="127">
        <f t="shared" si="13"/>
        <v>27</v>
      </c>
      <c r="AF74" s="127">
        <f t="shared" si="14"/>
        <v>3</v>
      </c>
      <c r="AG74" s="36"/>
      <c r="AH74" s="48"/>
      <c r="AI74" s="48"/>
    </row>
    <row r="75" spans="1:35" x14ac:dyDescent="0.25">
      <c r="A75" s="110">
        <f t="shared" si="15"/>
        <v>51</v>
      </c>
      <c r="B75" s="136" t="s">
        <v>84</v>
      </c>
      <c r="C75" s="114"/>
      <c r="D75" s="127"/>
      <c r="E75" s="114">
        <v>6</v>
      </c>
      <c r="F75" s="113"/>
      <c r="G75" s="115"/>
      <c r="H75" s="115"/>
      <c r="I75" s="115"/>
      <c r="J75" s="116"/>
      <c r="K75" s="117"/>
      <c r="L75" s="117"/>
      <c r="M75" s="117"/>
      <c r="N75" s="118"/>
      <c r="O75" s="119"/>
      <c r="P75" s="119"/>
      <c r="Q75" s="119"/>
      <c r="R75" s="120"/>
      <c r="S75" s="121"/>
      <c r="T75" s="121"/>
      <c r="U75" s="121"/>
      <c r="V75" s="122"/>
      <c r="W75" s="123"/>
      <c r="X75" s="123"/>
      <c r="Y75" s="123"/>
      <c r="Z75" s="124"/>
      <c r="AA75" s="134"/>
      <c r="AB75" s="134">
        <v>18</v>
      </c>
      <c r="AC75" s="125"/>
      <c r="AD75" s="139">
        <v>3</v>
      </c>
      <c r="AE75" s="127">
        <f t="shared" si="13"/>
        <v>18</v>
      </c>
      <c r="AF75" s="127">
        <f t="shared" si="14"/>
        <v>3</v>
      </c>
      <c r="AG75" s="36"/>
      <c r="AH75" s="48"/>
      <c r="AI75" s="48"/>
    </row>
    <row r="76" spans="1:35" x14ac:dyDescent="0.25">
      <c r="A76" s="110"/>
      <c r="B76" s="143" t="s">
        <v>85</v>
      </c>
      <c r="C76" s="280"/>
      <c r="D76" s="281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2"/>
      <c r="AG76" s="36"/>
      <c r="AH76" s="48"/>
      <c r="AI76" s="48"/>
    </row>
    <row r="77" spans="1:35" x14ac:dyDescent="0.25">
      <c r="A77" s="138">
        <v>46</v>
      </c>
      <c r="B77" s="136" t="s">
        <v>86</v>
      </c>
      <c r="C77" s="114"/>
      <c r="D77" s="113"/>
      <c r="E77" s="114">
        <v>5</v>
      </c>
      <c r="F77" s="113"/>
      <c r="G77" s="115"/>
      <c r="H77" s="115"/>
      <c r="I77" s="115"/>
      <c r="J77" s="144"/>
      <c r="K77" s="117"/>
      <c r="L77" s="117"/>
      <c r="M77" s="117"/>
      <c r="N77" s="118"/>
      <c r="O77" s="119"/>
      <c r="P77" s="119"/>
      <c r="Q77" s="119"/>
      <c r="R77" s="120"/>
      <c r="S77" s="121"/>
      <c r="T77" s="121"/>
      <c r="U77" s="121"/>
      <c r="V77" s="122"/>
      <c r="W77" s="123"/>
      <c r="X77" s="133">
        <v>18</v>
      </c>
      <c r="Y77" s="123"/>
      <c r="Z77" s="124">
        <v>2</v>
      </c>
      <c r="AA77" s="125"/>
      <c r="AB77" s="125"/>
      <c r="AC77" s="125"/>
      <c r="AD77" s="139"/>
      <c r="AE77" s="127">
        <f t="shared" si="13"/>
        <v>18</v>
      </c>
      <c r="AF77" s="127">
        <f>J77+N77+R77+V77+Z77+AD77</f>
        <v>2</v>
      </c>
      <c r="AG77" s="36"/>
      <c r="AH77" s="48"/>
      <c r="AI77" s="48"/>
    </row>
    <row r="78" spans="1:35" x14ac:dyDescent="0.25">
      <c r="A78" s="110">
        <f>A77+1</f>
        <v>47</v>
      </c>
      <c r="B78" s="136" t="s">
        <v>87</v>
      </c>
      <c r="C78" s="114"/>
      <c r="D78" s="113">
        <v>4</v>
      </c>
      <c r="E78" s="114">
        <v>4</v>
      </c>
      <c r="F78" s="113"/>
      <c r="G78" s="115"/>
      <c r="H78" s="115"/>
      <c r="I78" s="115"/>
      <c r="J78" s="144"/>
      <c r="K78" s="117"/>
      <c r="L78" s="117"/>
      <c r="M78" s="117"/>
      <c r="N78" s="118"/>
      <c r="O78" s="119"/>
      <c r="P78" s="119"/>
      <c r="Q78" s="119"/>
      <c r="R78" s="120"/>
      <c r="S78" s="132">
        <v>9</v>
      </c>
      <c r="T78" s="132">
        <v>18</v>
      </c>
      <c r="U78" s="121"/>
      <c r="V78" s="122">
        <v>4</v>
      </c>
      <c r="W78" s="123"/>
      <c r="X78" s="123"/>
      <c r="Y78" s="123"/>
      <c r="Z78" s="124"/>
      <c r="AA78" s="125"/>
      <c r="AB78" s="125"/>
      <c r="AC78" s="125"/>
      <c r="AD78" s="139"/>
      <c r="AE78" s="127">
        <f t="shared" si="13"/>
        <v>27</v>
      </c>
      <c r="AF78" s="127">
        <f t="shared" si="14"/>
        <v>4</v>
      </c>
      <c r="AG78" s="36"/>
      <c r="AH78" s="48"/>
      <c r="AI78" s="48"/>
    </row>
    <row r="79" spans="1:35" x14ac:dyDescent="0.25">
      <c r="A79" s="110">
        <f t="shared" si="15"/>
        <v>48</v>
      </c>
      <c r="B79" s="140" t="s">
        <v>90</v>
      </c>
      <c r="C79" s="114"/>
      <c r="D79" s="141"/>
      <c r="E79" s="114">
        <v>6</v>
      </c>
      <c r="F79" s="141"/>
      <c r="G79" s="115"/>
      <c r="H79" s="115"/>
      <c r="I79" s="115"/>
      <c r="J79" s="144"/>
      <c r="K79" s="117"/>
      <c r="L79" s="117"/>
      <c r="M79" s="117"/>
      <c r="N79" s="118"/>
      <c r="O79" s="119"/>
      <c r="P79" s="119"/>
      <c r="Q79" s="119"/>
      <c r="R79" s="120"/>
      <c r="S79" s="121"/>
      <c r="T79" s="121"/>
      <c r="U79" s="121"/>
      <c r="V79" s="122"/>
      <c r="W79" s="123"/>
      <c r="X79" s="123"/>
      <c r="Y79" s="123"/>
      <c r="Z79" s="124"/>
      <c r="AA79" s="125"/>
      <c r="AB79" s="125">
        <v>18</v>
      </c>
      <c r="AC79" s="125"/>
      <c r="AD79" s="139">
        <v>3</v>
      </c>
      <c r="AE79" s="127">
        <f t="shared" si="13"/>
        <v>18</v>
      </c>
      <c r="AF79" s="127">
        <f t="shared" si="14"/>
        <v>3</v>
      </c>
      <c r="AG79" s="36"/>
      <c r="AH79" s="48"/>
      <c r="AI79" s="48"/>
    </row>
    <row r="80" spans="1:35" s="109" customFormat="1" x14ac:dyDescent="0.25">
      <c r="A80" s="110">
        <f t="shared" si="15"/>
        <v>49</v>
      </c>
      <c r="B80" s="145" t="s">
        <v>89</v>
      </c>
      <c r="C80" s="114"/>
      <c r="D80" s="113"/>
      <c r="E80" s="114">
        <v>6</v>
      </c>
      <c r="F80" s="113"/>
      <c r="G80" s="115"/>
      <c r="H80" s="115"/>
      <c r="I80" s="115"/>
      <c r="J80" s="144"/>
      <c r="K80" s="117"/>
      <c r="L80" s="117"/>
      <c r="M80" s="117"/>
      <c r="N80" s="118"/>
      <c r="O80" s="119"/>
      <c r="P80" s="119"/>
      <c r="Q80" s="119"/>
      <c r="R80" s="120"/>
      <c r="S80" s="121"/>
      <c r="T80" s="121"/>
      <c r="U80" s="121"/>
      <c r="V80" s="122"/>
      <c r="W80" s="123"/>
      <c r="X80" s="123"/>
      <c r="Y80" s="123"/>
      <c r="Z80" s="124"/>
      <c r="AA80" s="134"/>
      <c r="AB80" s="134">
        <v>18</v>
      </c>
      <c r="AC80" s="125"/>
      <c r="AD80" s="139">
        <v>3</v>
      </c>
      <c r="AE80" s="127">
        <f t="shared" si="13"/>
        <v>18</v>
      </c>
      <c r="AF80" s="127">
        <f t="shared" si="14"/>
        <v>3</v>
      </c>
      <c r="AG80" s="107"/>
      <c r="AH80" s="108"/>
      <c r="AI80" s="108"/>
    </row>
    <row r="81" spans="1:35" x14ac:dyDescent="0.25">
      <c r="A81" s="110">
        <f t="shared" si="15"/>
        <v>50</v>
      </c>
      <c r="B81" s="142" t="s">
        <v>88</v>
      </c>
      <c r="C81" s="114"/>
      <c r="D81" s="141">
        <v>5</v>
      </c>
      <c r="E81" s="114">
        <v>5</v>
      </c>
      <c r="F81" s="141"/>
      <c r="G81" s="115"/>
      <c r="H81" s="115"/>
      <c r="I81" s="115"/>
      <c r="J81" s="144"/>
      <c r="K81" s="117"/>
      <c r="L81" s="117"/>
      <c r="M81" s="117"/>
      <c r="N81" s="118"/>
      <c r="O81" s="119"/>
      <c r="P81" s="119"/>
      <c r="Q81" s="119"/>
      <c r="R81" s="120"/>
      <c r="S81" s="121"/>
      <c r="T81" s="121"/>
      <c r="U81" s="121"/>
      <c r="V81" s="122"/>
      <c r="W81" s="133">
        <v>9</v>
      </c>
      <c r="X81" s="133">
        <v>18</v>
      </c>
      <c r="Y81" s="123"/>
      <c r="Z81" s="124">
        <v>3</v>
      </c>
      <c r="AA81" s="125"/>
      <c r="AB81" s="125"/>
      <c r="AC81" s="125"/>
      <c r="AD81" s="139"/>
      <c r="AE81" s="127">
        <f t="shared" si="13"/>
        <v>27</v>
      </c>
      <c r="AF81" s="127">
        <f t="shared" si="14"/>
        <v>3</v>
      </c>
      <c r="AG81" s="36"/>
      <c r="AH81" s="48"/>
      <c r="AI81" s="48"/>
    </row>
    <row r="82" spans="1:35" x14ac:dyDescent="0.25">
      <c r="A82" s="110">
        <f t="shared" si="15"/>
        <v>51</v>
      </c>
      <c r="B82" s="146" t="s">
        <v>91</v>
      </c>
      <c r="C82" s="114"/>
      <c r="D82" s="147">
        <v>4</v>
      </c>
      <c r="E82" s="114">
        <v>4</v>
      </c>
      <c r="F82" s="147"/>
      <c r="G82" s="148"/>
      <c r="H82" s="148"/>
      <c r="I82" s="148"/>
      <c r="J82" s="144"/>
      <c r="K82" s="149"/>
      <c r="L82" s="149"/>
      <c r="M82" s="149"/>
      <c r="N82" s="118"/>
      <c r="O82" s="150"/>
      <c r="P82" s="150"/>
      <c r="Q82" s="150"/>
      <c r="R82" s="120"/>
      <c r="S82" s="151">
        <v>9</v>
      </c>
      <c r="T82" s="152">
        <v>9</v>
      </c>
      <c r="U82" s="152"/>
      <c r="V82" s="122">
        <v>3</v>
      </c>
      <c r="W82" s="153"/>
      <c r="X82" s="153"/>
      <c r="Y82" s="153"/>
      <c r="Z82" s="124"/>
      <c r="AA82" s="154"/>
      <c r="AB82" s="154"/>
      <c r="AC82" s="125"/>
      <c r="AD82" s="139"/>
      <c r="AE82" s="127">
        <f t="shared" si="13"/>
        <v>18</v>
      </c>
      <c r="AF82" s="127">
        <f t="shared" si="14"/>
        <v>3</v>
      </c>
      <c r="AG82" s="36"/>
      <c r="AH82" s="48"/>
      <c r="AI82" s="48"/>
    </row>
    <row r="83" spans="1:35" x14ac:dyDescent="0.25">
      <c r="A83" s="110"/>
      <c r="B83" s="155" t="s">
        <v>92</v>
      </c>
      <c r="C83" s="280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1"/>
      <c r="AE83" s="281"/>
      <c r="AF83" s="282"/>
      <c r="AG83" s="36"/>
      <c r="AH83" s="48"/>
      <c r="AI83" s="48"/>
    </row>
    <row r="84" spans="1:35" x14ac:dyDescent="0.25">
      <c r="A84" s="138">
        <v>46</v>
      </c>
      <c r="B84" s="156" t="s">
        <v>93</v>
      </c>
      <c r="C84" s="114"/>
      <c r="D84" s="114"/>
      <c r="E84" s="114">
        <v>5</v>
      </c>
      <c r="F84" s="114"/>
      <c r="G84" s="129"/>
      <c r="H84" s="129"/>
      <c r="I84" s="129"/>
      <c r="J84" s="116"/>
      <c r="K84" s="130"/>
      <c r="L84" s="130"/>
      <c r="M84" s="130"/>
      <c r="N84" s="118"/>
      <c r="O84" s="131"/>
      <c r="P84" s="131"/>
      <c r="Q84" s="131"/>
      <c r="R84" s="120"/>
      <c r="S84" s="157"/>
      <c r="T84" s="157"/>
      <c r="U84" s="157"/>
      <c r="V84" s="122"/>
      <c r="W84" s="158"/>
      <c r="X84" s="158">
        <v>18</v>
      </c>
      <c r="Y84" s="158"/>
      <c r="Z84" s="124">
        <v>2</v>
      </c>
      <c r="AA84" s="159"/>
      <c r="AB84" s="159"/>
      <c r="AC84" s="159"/>
      <c r="AD84" s="139"/>
      <c r="AE84" s="127">
        <f t="shared" si="13"/>
        <v>18</v>
      </c>
      <c r="AF84" s="127">
        <f>J84+N84+R84+V84+Z84+AD84</f>
        <v>2</v>
      </c>
      <c r="AG84" s="36"/>
      <c r="AH84" s="48"/>
      <c r="AI84" s="48"/>
    </row>
    <row r="85" spans="1:35" x14ac:dyDescent="0.25">
      <c r="A85" s="110">
        <f>A84+1</f>
        <v>47</v>
      </c>
      <c r="B85" s="135" t="s">
        <v>94</v>
      </c>
      <c r="C85" s="114"/>
      <c r="D85" s="114">
        <v>4</v>
      </c>
      <c r="E85" s="114">
        <v>4</v>
      </c>
      <c r="F85" s="114"/>
      <c r="G85" s="129"/>
      <c r="H85" s="129"/>
      <c r="I85" s="129"/>
      <c r="J85" s="116"/>
      <c r="K85" s="130"/>
      <c r="L85" s="130"/>
      <c r="M85" s="130"/>
      <c r="N85" s="118"/>
      <c r="O85" s="131"/>
      <c r="P85" s="131"/>
      <c r="Q85" s="131"/>
      <c r="R85" s="120"/>
      <c r="S85" s="157">
        <v>9</v>
      </c>
      <c r="T85" s="157">
        <v>18</v>
      </c>
      <c r="U85" s="157"/>
      <c r="V85" s="122">
        <v>4</v>
      </c>
      <c r="W85" s="158"/>
      <c r="X85" s="158"/>
      <c r="Y85" s="158"/>
      <c r="Z85" s="124"/>
      <c r="AA85" s="159"/>
      <c r="AB85" s="159"/>
      <c r="AC85" s="159"/>
      <c r="AD85" s="139"/>
      <c r="AE85" s="127">
        <f t="shared" si="13"/>
        <v>27</v>
      </c>
      <c r="AF85" s="127">
        <f t="shared" si="14"/>
        <v>4</v>
      </c>
      <c r="AG85" s="36"/>
      <c r="AH85" s="48"/>
      <c r="AI85" s="48"/>
    </row>
    <row r="86" spans="1:35" x14ac:dyDescent="0.25">
      <c r="A86" s="110">
        <f t="shared" ref="A86:A89" si="16">A85+1</f>
        <v>48</v>
      </c>
      <c r="B86" s="135" t="s">
        <v>107</v>
      </c>
      <c r="C86" s="114"/>
      <c r="D86" s="114"/>
      <c r="E86" s="114">
        <v>6</v>
      </c>
      <c r="F86" s="114"/>
      <c r="G86" s="129"/>
      <c r="H86" s="129"/>
      <c r="I86" s="129"/>
      <c r="J86" s="116"/>
      <c r="K86" s="130"/>
      <c r="L86" s="130"/>
      <c r="M86" s="130"/>
      <c r="N86" s="118"/>
      <c r="O86" s="131"/>
      <c r="P86" s="131"/>
      <c r="Q86" s="131"/>
      <c r="R86" s="120"/>
      <c r="S86" s="157"/>
      <c r="T86" s="157"/>
      <c r="U86" s="157"/>
      <c r="V86" s="122"/>
      <c r="W86" s="158"/>
      <c r="X86" s="158"/>
      <c r="Y86" s="158"/>
      <c r="Z86" s="124"/>
      <c r="AA86" s="159"/>
      <c r="AB86" s="159">
        <v>18</v>
      </c>
      <c r="AC86" s="159"/>
      <c r="AD86" s="139">
        <v>3</v>
      </c>
      <c r="AE86" s="127">
        <f t="shared" si="13"/>
        <v>18</v>
      </c>
      <c r="AF86" s="127">
        <f t="shared" si="14"/>
        <v>3</v>
      </c>
      <c r="AG86" s="36"/>
      <c r="AH86" s="48"/>
      <c r="AI86" s="48"/>
    </row>
    <row r="87" spans="1:35" x14ac:dyDescent="0.25">
      <c r="A87" s="110">
        <f t="shared" si="16"/>
        <v>49</v>
      </c>
      <c r="B87" s="135" t="s">
        <v>115</v>
      </c>
      <c r="C87" s="114"/>
      <c r="D87" s="114">
        <v>5</v>
      </c>
      <c r="E87" s="114">
        <v>5</v>
      </c>
      <c r="F87" s="114"/>
      <c r="G87" s="129"/>
      <c r="H87" s="129"/>
      <c r="I87" s="129"/>
      <c r="J87" s="116"/>
      <c r="K87" s="130"/>
      <c r="L87" s="130"/>
      <c r="M87" s="130"/>
      <c r="N87" s="118"/>
      <c r="O87" s="131"/>
      <c r="P87" s="131"/>
      <c r="Q87" s="131"/>
      <c r="R87" s="120"/>
      <c r="S87" s="157"/>
      <c r="T87" s="157"/>
      <c r="U87" s="157"/>
      <c r="V87" s="122"/>
      <c r="W87" s="158">
        <v>9</v>
      </c>
      <c r="X87" s="158">
        <v>18</v>
      </c>
      <c r="Y87" s="158"/>
      <c r="Z87" s="124">
        <v>3</v>
      </c>
      <c r="AA87" s="159"/>
      <c r="AB87" s="159"/>
      <c r="AC87" s="159"/>
      <c r="AD87" s="139"/>
      <c r="AE87" s="127">
        <f t="shared" si="13"/>
        <v>27</v>
      </c>
      <c r="AF87" s="127">
        <f t="shared" si="14"/>
        <v>3</v>
      </c>
      <c r="AG87" s="36"/>
      <c r="AH87" s="48"/>
      <c r="AI87" s="48"/>
    </row>
    <row r="88" spans="1:35" s="109" customFormat="1" x14ac:dyDescent="0.25">
      <c r="A88" s="110">
        <f t="shared" si="16"/>
        <v>50</v>
      </c>
      <c r="B88" s="160" t="s">
        <v>95</v>
      </c>
      <c r="C88" s="114"/>
      <c r="D88" s="114"/>
      <c r="E88" s="114">
        <v>6</v>
      </c>
      <c r="F88" s="114"/>
      <c r="G88" s="129"/>
      <c r="H88" s="129"/>
      <c r="I88" s="129"/>
      <c r="J88" s="116"/>
      <c r="K88" s="130"/>
      <c r="L88" s="130"/>
      <c r="M88" s="130"/>
      <c r="N88" s="118"/>
      <c r="O88" s="131"/>
      <c r="P88" s="131"/>
      <c r="Q88" s="131"/>
      <c r="R88" s="120"/>
      <c r="S88" s="157"/>
      <c r="T88" s="157"/>
      <c r="U88" s="157"/>
      <c r="V88" s="122"/>
      <c r="W88" s="158"/>
      <c r="X88" s="158"/>
      <c r="Y88" s="158"/>
      <c r="Z88" s="124"/>
      <c r="AA88" s="159"/>
      <c r="AB88" s="159">
        <v>18</v>
      </c>
      <c r="AC88" s="159"/>
      <c r="AD88" s="139">
        <v>3</v>
      </c>
      <c r="AE88" s="127">
        <f t="shared" si="13"/>
        <v>18</v>
      </c>
      <c r="AF88" s="127">
        <f t="shared" si="14"/>
        <v>3</v>
      </c>
      <c r="AG88" s="107"/>
      <c r="AH88" s="108"/>
      <c r="AI88" s="108"/>
    </row>
    <row r="89" spans="1:35" x14ac:dyDescent="0.25">
      <c r="A89" s="110">
        <f t="shared" si="16"/>
        <v>51</v>
      </c>
      <c r="B89" s="161" t="s">
        <v>106</v>
      </c>
      <c r="C89" s="114"/>
      <c r="D89" s="114">
        <v>4</v>
      </c>
      <c r="E89" s="114">
        <v>4</v>
      </c>
      <c r="F89" s="114"/>
      <c r="G89" s="162"/>
      <c r="H89" s="162"/>
      <c r="I89" s="162"/>
      <c r="J89" s="116"/>
      <c r="K89" s="163"/>
      <c r="L89" s="163"/>
      <c r="M89" s="163"/>
      <c r="N89" s="118"/>
      <c r="O89" s="164"/>
      <c r="P89" s="164"/>
      <c r="Q89" s="164"/>
      <c r="R89" s="120"/>
      <c r="S89" s="157">
        <v>9</v>
      </c>
      <c r="T89" s="157">
        <v>9</v>
      </c>
      <c r="U89" s="157"/>
      <c r="V89" s="122">
        <v>3</v>
      </c>
      <c r="W89" s="158"/>
      <c r="X89" s="158"/>
      <c r="Y89" s="158"/>
      <c r="Z89" s="124"/>
      <c r="AA89" s="159"/>
      <c r="AB89" s="159"/>
      <c r="AC89" s="159"/>
      <c r="AD89" s="139"/>
      <c r="AE89" s="127">
        <f t="shared" si="13"/>
        <v>18</v>
      </c>
      <c r="AF89" s="127">
        <f t="shared" si="14"/>
        <v>3</v>
      </c>
      <c r="AG89" s="36"/>
      <c r="AH89" s="48"/>
      <c r="AI89" s="48"/>
    </row>
    <row r="90" spans="1:35" x14ac:dyDescent="0.25">
      <c r="A90" s="267" t="s">
        <v>18</v>
      </c>
      <c r="B90" s="268"/>
      <c r="C90" s="127"/>
      <c r="D90" s="127"/>
      <c r="E90" s="127"/>
      <c r="F90" s="127"/>
      <c r="G90" s="165">
        <f t="shared" ref="G90:AF90" si="17">SUM(G84:G89,G61,G60,G59)</f>
        <v>0</v>
      </c>
      <c r="H90" s="165">
        <f t="shared" si="17"/>
        <v>18</v>
      </c>
      <c r="I90" s="165">
        <f t="shared" si="17"/>
        <v>0</v>
      </c>
      <c r="J90" s="165">
        <f t="shared" si="17"/>
        <v>2</v>
      </c>
      <c r="K90" s="165">
        <f t="shared" si="17"/>
        <v>0</v>
      </c>
      <c r="L90" s="165">
        <f t="shared" si="17"/>
        <v>36</v>
      </c>
      <c r="M90" s="165">
        <f t="shared" si="17"/>
        <v>0</v>
      </c>
      <c r="N90" s="165">
        <f t="shared" si="17"/>
        <v>4</v>
      </c>
      <c r="O90" s="165">
        <f t="shared" si="17"/>
        <v>0</v>
      </c>
      <c r="P90" s="165">
        <f t="shared" si="17"/>
        <v>18</v>
      </c>
      <c r="Q90" s="165">
        <f t="shared" si="17"/>
        <v>0</v>
      </c>
      <c r="R90" s="165">
        <f t="shared" si="17"/>
        <v>2</v>
      </c>
      <c r="S90" s="165">
        <f t="shared" si="17"/>
        <v>18</v>
      </c>
      <c r="T90" s="165">
        <f t="shared" si="17"/>
        <v>123</v>
      </c>
      <c r="U90" s="165">
        <f t="shared" si="17"/>
        <v>0</v>
      </c>
      <c r="V90" s="165">
        <f t="shared" si="17"/>
        <v>13</v>
      </c>
      <c r="W90" s="165">
        <f t="shared" si="17"/>
        <v>9</v>
      </c>
      <c r="X90" s="165">
        <f t="shared" si="17"/>
        <v>54</v>
      </c>
      <c r="Y90" s="165">
        <f t="shared" si="17"/>
        <v>0</v>
      </c>
      <c r="Z90" s="165">
        <f t="shared" si="17"/>
        <v>7</v>
      </c>
      <c r="AA90" s="165">
        <f t="shared" si="17"/>
        <v>0</v>
      </c>
      <c r="AB90" s="165">
        <f t="shared" si="17"/>
        <v>36</v>
      </c>
      <c r="AC90" s="165">
        <f t="shared" si="17"/>
        <v>0</v>
      </c>
      <c r="AD90" s="165">
        <f t="shared" si="17"/>
        <v>6</v>
      </c>
      <c r="AE90" s="165">
        <f t="shared" si="17"/>
        <v>312</v>
      </c>
      <c r="AF90" s="165">
        <f t="shared" si="17"/>
        <v>34</v>
      </c>
      <c r="AG90" s="36"/>
      <c r="AH90" s="48"/>
      <c r="AI90" s="48"/>
    </row>
    <row r="91" spans="1:35" x14ac:dyDescent="0.25">
      <c r="A91" s="265" t="s">
        <v>121</v>
      </c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36"/>
      <c r="AH91" s="48"/>
      <c r="AI91" s="48"/>
    </row>
    <row r="92" spans="1:35" x14ac:dyDescent="0.25">
      <c r="A92" s="138">
        <v>52</v>
      </c>
      <c r="B92" s="166" t="s">
        <v>108</v>
      </c>
      <c r="C92" s="114"/>
      <c r="D92" s="167"/>
      <c r="E92" s="114">
        <v>3</v>
      </c>
      <c r="F92" s="114"/>
      <c r="G92" s="129"/>
      <c r="H92" s="129"/>
      <c r="I92" s="129"/>
      <c r="J92" s="116"/>
      <c r="K92" s="130"/>
      <c r="L92" s="130"/>
      <c r="M92" s="130"/>
      <c r="N92" s="118"/>
      <c r="O92" s="168"/>
      <c r="P92" s="169">
        <v>18</v>
      </c>
      <c r="Q92" s="168"/>
      <c r="R92" s="120">
        <v>3</v>
      </c>
      <c r="S92" s="157"/>
      <c r="T92" s="157"/>
      <c r="U92" s="157"/>
      <c r="V92" s="122"/>
      <c r="W92" s="158"/>
      <c r="X92" s="158"/>
      <c r="Y92" s="158"/>
      <c r="Z92" s="124"/>
      <c r="AA92" s="159"/>
      <c r="AB92" s="159"/>
      <c r="AC92" s="159"/>
      <c r="AD92" s="139"/>
      <c r="AE92" s="127">
        <f>G92+H92+I92+K92+L92+M92+O92+P92+Q92+S92+T92+U92+W92+X92+Y92+AA92+AB92+AC92</f>
        <v>18</v>
      </c>
      <c r="AF92" s="127">
        <f>J92+N92+R92+V92+Z92+AD92</f>
        <v>3</v>
      </c>
      <c r="AG92" s="36"/>
      <c r="AH92" s="48"/>
      <c r="AI92" s="48"/>
    </row>
    <row r="93" spans="1:35" s="109" customFormat="1" x14ac:dyDescent="0.25">
      <c r="A93" s="110">
        <v>53</v>
      </c>
      <c r="B93" s="170" t="s">
        <v>109</v>
      </c>
      <c r="C93" s="114"/>
      <c r="D93" s="167"/>
      <c r="E93" s="114">
        <v>4</v>
      </c>
      <c r="F93" s="114"/>
      <c r="G93" s="129"/>
      <c r="H93" s="129"/>
      <c r="I93" s="129"/>
      <c r="J93" s="116"/>
      <c r="K93" s="130"/>
      <c r="L93" s="130"/>
      <c r="M93" s="130"/>
      <c r="N93" s="118"/>
      <c r="O93" s="168"/>
      <c r="P93" s="169"/>
      <c r="Q93" s="168"/>
      <c r="R93" s="120"/>
      <c r="S93" s="157"/>
      <c r="T93" s="171">
        <v>18</v>
      </c>
      <c r="U93" s="172"/>
      <c r="V93" s="122">
        <v>3</v>
      </c>
      <c r="W93" s="158"/>
      <c r="X93" s="158"/>
      <c r="Y93" s="158"/>
      <c r="Z93" s="124"/>
      <c r="AA93" s="159"/>
      <c r="AB93" s="159"/>
      <c r="AC93" s="159"/>
      <c r="AD93" s="139"/>
      <c r="AE93" s="127">
        <f t="shared" ref="AE93:AE95" si="18">G93+H93+I93+K93+L93+M93+O93+P93+Q93+S93+T93+U93+W93+X93+Y93+AA93+AB93+AC93</f>
        <v>18</v>
      </c>
      <c r="AF93" s="127">
        <f t="shared" ref="AF93:AF95" si="19">J93+N93+R93+V93+Z93+AD93</f>
        <v>3</v>
      </c>
      <c r="AG93" s="107"/>
      <c r="AH93" s="108"/>
      <c r="AI93" s="108"/>
    </row>
    <row r="94" spans="1:35" s="109" customFormat="1" ht="31.5" customHeight="1" x14ac:dyDescent="0.25">
      <c r="A94" s="110">
        <v>54</v>
      </c>
      <c r="B94" s="173" t="s">
        <v>124</v>
      </c>
      <c r="C94" s="114"/>
      <c r="D94" s="167"/>
      <c r="E94" s="114">
        <v>5</v>
      </c>
      <c r="F94" s="114"/>
      <c r="G94" s="129"/>
      <c r="H94" s="129"/>
      <c r="I94" s="129"/>
      <c r="J94" s="116"/>
      <c r="K94" s="130"/>
      <c r="L94" s="130"/>
      <c r="M94" s="130"/>
      <c r="N94" s="118"/>
      <c r="O94" s="131"/>
      <c r="P94" s="131"/>
      <c r="Q94" s="131"/>
      <c r="R94" s="120"/>
      <c r="S94" s="172"/>
      <c r="T94" s="171"/>
      <c r="U94" s="172"/>
      <c r="V94" s="122"/>
      <c r="W94" s="158"/>
      <c r="X94" s="174">
        <v>18</v>
      </c>
      <c r="Y94" s="175"/>
      <c r="Z94" s="124">
        <v>3</v>
      </c>
      <c r="AA94" s="159"/>
      <c r="AB94" s="159"/>
      <c r="AC94" s="159"/>
      <c r="AD94" s="139"/>
      <c r="AE94" s="127">
        <f t="shared" si="18"/>
        <v>18</v>
      </c>
      <c r="AF94" s="127">
        <f t="shared" si="19"/>
        <v>3</v>
      </c>
      <c r="AG94" s="107"/>
      <c r="AH94" s="108"/>
      <c r="AI94" s="108"/>
    </row>
    <row r="95" spans="1:35" s="109" customFormat="1" ht="16.5" customHeight="1" x14ac:dyDescent="0.25">
      <c r="A95" s="110">
        <v>55</v>
      </c>
      <c r="B95" s="160" t="s">
        <v>110</v>
      </c>
      <c r="C95" s="114"/>
      <c r="D95" s="167"/>
      <c r="E95" s="114" t="s">
        <v>48</v>
      </c>
      <c r="F95" s="114"/>
      <c r="G95" s="129"/>
      <c r="H95" s="129"/>
      <c r="I95" s="129"/>
      <c r="J95" s="116"/>
      <c r="K95" s="130"/>
      <c r="L95" s="130">
        <v>30</v>
      </c>
      <c r="M95" s="130"/>
      <c r="N95" s="118">
        <v>2</v>
      </c>
      <c r="O95" s="131"/>
      <c r="P95" s="131">
        <v>30</v>
      </c>
      <c r="Q95" s="131"/>
      <c r="R95" s="120">
        <v>2</v>
      </c>
      <c r="S95" s="172"/>
      <c r="T95" s="171">
        <v>30</v>
      </c>
      <c r="U95" s="172"/>
      <c r="V95" s="122">
        <v>2</v>
      </c>
      <c r="W95" s="158"/>
      <c r="X95" s="158"/>
      <c r="Y95" s="158"/>
      <c r="Z95" s="124"/>
      <c r="AA95" s="159"/>
      <c r="AB95" s="159"/>
      <c r="AC95" s="159"/>
      <c r="AD95" s="139"/>
      <c r="AE95" s="127">
        <f t="shared" si="18"/>
        <v>90</v>
      </c>
      <c r="AF95" s="127">
        <f t="shared" si="19"/>
        <v>6</v>
      </c>
      <c r="AG95" s="107"/>
      <c r="AH95" s="108"/>
      <c r="AI95" s="108"/>
    </row>
    <row r="96" spans="1:35" s="5" customFormat="1" hidden="1" x14ac:dyDescent="0.25">
      <c r="A96" s="269" t="s">
        <v>20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36"/>
      <c r="AH96" s="49"/>
      <c r="AI96" s="49"/>
    </row>
    <row r="97" spans="1:35" hidden="1" x14ac:dyDescent="0.25">
      <c r="A97" s="16" t="s">
        <v>11</v>
      </c>
      <c r="B97" s="17"/>
      <c r="C97" s="65"/>
      <c r="D97" s="64"/>
      <c r="E97" s="65"/>
      <c r="F97" s="65"/>
      <c r="G97" s="11"/>
      <c r="H97" s="11"/>
      <c r="I97" s="11"/>
      <c r="J97" s="11"/>
      <c r="K97" s="11"/>
      <c r="L97" s="11"/>
      <c r="M97" s="11"/>
      <c r="N97" s="11"/>
      <c r="O97" s="12"/>
      <c r="P97" s="12"/>
      <c r="Q97" s="12"/>
      <c r="R97" s="12"/>
      <c r="S97" s="12"/>
      <c r="T97" s="12"/>
      <c r="U97" s="12"/>
      <c r="V97" s="12"/>
      <c r="W97" s="13"/>
      <c r="X97" s="13"/>
      <c r="Y97" s="13"/>
      <c r="Z97" s="13"/>
      <c r="AA97" s="14"/>
      <c r="AB97" s="14"/>
      <c r="AC97" s="14"/>
      <c r="AD97" s="14"/>
      <c r="AE97" s="65" t="e">
        <f>G97+H97+I97+#REF!+K97+L97+#REF!+M97+O97+P97+Q97+#REF!+S97+T97+U97+#REF!+W97+X97+Y97+#REF!+AA97+AB97+AC97+#REF!</f>
        <v>#REF!</v>
      </c>
      <c r="AF97" s="65">
        <f t="shared" ref="AF97:AF102" si="20">J97+N97+R97+V97+Z97+AD97</f>
        <v>0</v>
      </c>
      <c r="AG97" s="36"/>
      <c r="AH97" s="48"/>
      <c r="AI97" s="48"/>
    </row>
    <row r="98" spans="1:35" hidden="1" x14ac:dyDescent="0.25">
      <c r="A98" s="16" t="s">
        <v>12</v>
      </c>
      <c r="B98" s="17"/>
      <c r="C98" s="65"/>
      <c r="D98" s="64"/>
      <c r="E98" s="65"/>
      <c r="F98" s="65"/>
      <c r="G98" s="11"/>
      <c r="H98" s="11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  <c r="T98" s="12"/>
      <c r="U98" s="12"/>
      <c r="V98" s="12"/>
      <c r="W98" s="13"/>
      <c r="X98" s="13"/>
      <c r="Y98" s="13"/>
      <c r="Z98" s="13"/>
      <c r="AA98" s="14"/>
      <c r="AB98" s="14"/>
      <c r="AC98" s="14"/>
      <c r="AD98" s="14"/>
      <c r="AE98" s="65" t="e">
        <f>G98+H98+I98+#REF!+K98+L98+#REF!+M98+O98+P98+Q98+#REF!+S98+T98+U98+#REF!+W98+X98+Y98+#REF!+AA98+AB98+AC98+#REF!</f>
        <v>#REF!</v>
      </c>
      <c r="AF98" s="65">
        <f t="shared" si="20"/>
        <v>0</v>
      </c>
      <c r="AG98" s="36"/>
      <c r="AH98" s="48"/>
      <c r="AI98" s="48"/>
    </row>
    <row r="99" spans="1:35" ht="16.5" hidden="1" customHeight="1" x14ac:dyDescent="0.25">
      <c r="A99" s="16" t="s">
        <v>13</v>
      </c>
      <c r="B99" s="17"/>
      <c r="C99" s="65"/>
      <c r="D99" s="64"/>
      <c r="E99" s="65"/>
      <c r="F99" s="65"/>
      <c r="G99" s="11"/>
      <c r="H99" s="11"/>
      <c r="I99" s="11"/>
      <c r="J99" s="11"/>
      <c r="K99" s="11"/>
      <c r="L99" s="11"/>
      <c r="M99" s="11"/>
      <c r="N99" s="11"/>
      <c r="O99" s="12"/>
      <c r="P99" s="12"/>
      <c r="Q99" s="12"/>
      <c r="R99" s="12"/>
      <c r="S99" s="12"/>
      <c r="T99" s="12"/>
      <c r="U99" s="12"/>
      <c r="V99" s="12"/>
      <c r="W99" s="13"/>
      <c r="X99" s="13"/>
      <c r="Y99" s="13"/>
      <c r="Z99" s="13"/>
      <c r="AA99" s="14"/>
      <c r="AB99" s="14"/>
      <c r="AC99" s="14"/>
      <c r="AD99" s="14"/>
      <c r="AE99" s="65" t="e">
        <f>G99+H99+I99+#REF!+K99+L99+#REF!+M99+O99+P99+Q99+#REF!+S99+T99+U99+#REF!+W99+X99+Y99+#REF!+AA99+AB99+AC99+#REF!</f>
        <v>#REF!</v>
      </c>
      <c r="AF99" s="65">
        <f t="shared" si="20"/>
        <v>0</v>
      </c>
      <c r="AG99" s="36"/>
      <c r="AH99" s="48"/>
      <c r="AI99" s="48"/>
    </row>
    <row r="100" spans="1:35" ht="17.25" hidden="1" customHeight="1" x14ac:dyDescent="0.25">
      <c r="A100" s="16" t="s">
        <v>14</v>
      </c>
      <c r="B100" s="17"/>
      <c r="C100" s="65"/>
      <c r="D100" s="64"/>
      <c r="E100" s="65"/>
      <c r="F100" s="65"/>
      <c r="G100" s="11"/>
      <c r="H100" s="11"/>
      <c r="I100" s="11"/>
      <c r="J100" s="11"/>
      <c r="K100" s="11"/>
      <c r="L100" s="11"/>
      <c r="M100" s="11"/>
      <c r="N100" s="11"/>
      <c r="O100" s="12"/>
      <c r="P100" s="12"/>
      <c r="Q100" s="12"/>
      <c r="R100" s="12"/>
      <c r="S100" s="12"/>
      <c r="T100" s="12"/>
      <c r="U100" s="12"/>
      <c r="V100" s="12"/>
      <c r="W100" s="13"/>
      <c r="X100" s="13"/>
      <c r="Y100" s="13"/>
      <c r="Z100" s="13"/>
      <c r="AA100" s="14"/>
      <c r="AB100" s="14"/>
      <c r="AC100" s="14"/>
      <c r="AD100" s="14"/>
      <c r="AE100" s="65" t="e">
        <f>G100+H100+I100+#REF!+K100+L100+#REF!+M100+O100+P100+Q100+#REF!+S100+T100+U100+#REF!+W100+X100+Y100+#REF!+AA100+AB100+AC100+#REF!</f>
        <v>#REF!</v>
      </c>
      <c r="AF100" s="65">
        <f t="shared" si="20"/>
        <v>0</v>
      </c>
      <c r="AG100" s="36"/>
      <c r="AH100" s="48"/>
      <c r="AI100" s="48"/>
    </row>
    <row r="101" spans="1:35" ht="17.25" hidden="1" customHeight="1" x14ac:dyDescent="0.25">
      <c r="A101" s="16"/>
      <c r="B101" s="17"/>
      <c r="C101" s="65"/>
      <c r="D101" s="64"/>
      <c r="E101" s="65"/>
      <c r="F101" s="65"/>
      <c r="G101" s="11"/>
      <c r="H101" s="11"/>
      <c r="I101" s="11"/>
      <c r="J101" s="11"/>
      <c r="K101" s="11"/>
      <c r="L101" s="11"/>
      <c r="M101" s="11"/>
      <c r="N101" s="11"/>
      <c r="O101" s="12"/>
      <c r="P101" s="12"/>
      <c r="Q101" s="12"/>
      <c r="R101" s="12"/>
      <c r="S101" s="12"/>
      <c r="T101" s="12"/>
      <c r="U101" s="12"/>
      <c r="V101" s="12"/>
      <c r="W101" s="13"/>
      <c r="X101" s="13"/>
      <c r="Y101" s="13"/>
      <c r="Z101" s="13"/>
      <c r="AA101" s="14"/>
      <c r="AB101" s="14"/>
      <c r="AC101" s="14"/>
      <c r="AD101" s="14"/>
      <c r="AE101" s="65" t="e">
        <f>G101+H101+I101+#REF!+K101+L101+#REF!+M101+O101+P101+Q101+#REF!+S101+T101+U101+#REF!+W101+X101+Y101+#REF!+AA101+AB101+AC101+#REF!</f>
        <v>#REF!</v>
      </c>
      <c r="AF101" s="65">
        <f t="shared" si="20"/>
        <v>0</v>
      </c>
      <c r="AG101" s="36"/>
      <c r="AH101" s="48"/>
      <c r="AI101" s="48"/>
    </row>
    <row r="102" spans="1:35" ht="17.25" hidden="1" customHeight="1" x14ac:dyDescent="0.25">
      <c r="A102" s="16"/>
      <c r="B102" s="17"/>
      <c r="C102" s="65"/>
      <c r="D102" s="64"/>
      <c r="E102" s="65"/>
      <c r="F102" s="65"/>
      <c r="G102" s="11"/>
      <c r="H102" s="11"/>
      <c r="I102" s="11"/>
      <c r="J102" s="11"/>
      <c r="K102" s="11"/>
      <c r="L102" s="11"/>
      <c r="M102" s="11"/>
      <c r="N102" s="11"/>
      <c r="O102" s="12"/>
      <c r="P102" s="12"/>
      <c r="Q102" s="12"/>
      <c r="R102" s="12"/>
      <c r="S102" s="12"/>
      <c r="T102" s="12"/>
      <c r="U102" s="12"/>
      <c r="V102" s="12"/>
      <c r="W102" s="13"/>
      <c r="X102" s="13"/>
      <c r="Y102" s="13"/>
      <c r="Z102" s="13"/>
      <c r="AA102" s="14"/>
      <c r="AB102" s="14"/>
      <c r="AC102" s="14"/>
      <c r="AD102" s="14"/>
      <c r="AE102" s="65" t="e">
        <f>G102+H102+I102+#REF!+K102+L102+#REF!+M102+O102+P102+Q102+#REF!+S102+T102+U102+#REF!+W102+X102+Y102+#REF!+AA102+AB102+AC102+#REF!</f>
        <v>#REF!</v>
      </c>
      <c r="AF102" s="65">
        <f t="shared" si="20"/>
        <v>0</v>
      </c>
      <c r="AG102" s="36"/>
      <c r="AH102" s="48"/>
      <c r="AI102" s="48"/>
    </row>
    <row r="103" spans="1:35" hidden="1" x14ac:dyDescent="0.25">
      <c r="A103" s="271" t="s">
        <v>18</v>
      </c>
      <c r="B103" s="272"/>
      <c r="C103" s="64"/>
      <c r="D103" s="64"/>
      <c r="E103" s="64"/>
      <c r="F103" s="64"/>
      <c r="G103" s="93">
        <f>SUM(G97:G102)</f>
        <v>0</v>
      </c>
      <c r="H103" s="93">
        <f t="shared" ref="H103:AF103" si="21">SUM(H97:H102)</f>
        <v>0</v>
      </c>
      <c r="I103" s="93">
        <f t="shared" si="21"/>
        <v>0</v>
      </c>
      <c r="J103" s="93">
        <f t="shared" si="21"/>
        <v>0</v>
      </c>
      <c r="K103" s="93">
        <f t="shared" si="21"/>
        <v>0</v>
      </c>
      <c r="L103" s="93">
        <f t="shared" si="21"/>
        <v>0</v>
      </c>
      <c r="M103" s="93">
        <f t="shared" si="21"/>
        <v>0</v>
      </c>
      <c r="N103" s="93">
        <f t="shared" si="21"/>
        <v>0</v>
      </c>
      <c r="O103" s="96">
        <f t="shared" si="21"/>
        <v>0</v>
      </c>
      <c r="P103" s="96">
        <f t="shared" si="21"/>
        <v>0</v>
      </c>
      <c r="Q103" s="96">
        <f t="shared" si="21"/>
        <v>0</v>
      </c>
      <c r="R103" s="96">
        <f t="shared" si="21"/>
        <v>0</v>
      </c>
      <c r="S103" s="96">
        <f t="shared" si="21"/>
        <v>0</v>
      </c>
      <c r="T103" s="96">
        <f t="shared" si="21"/>
        <v>0</v>
      </c>
      <c r="U103" s="96">
        <f t="shared" si="21"/>
        <v>0</v>
      </c>
      <c r="V103" s="96">
        <f t="shared" si="21"/>
        <v>0</v>
      </c>
      <c r="W103" s="15">
        <f t="shared" si="21"/>
        <v>0</v>
      </c>
      <c r="X103" s="15">
        <f t="shared" si="21"/>
        <v>0</v>
      </c>
      <c r="Y103" s="15">
        <f t="shared" si="21"/>
        <v>0</v>
      </c>
      <c r="Z103" s="15">
        <f t="shared" si="21"/>
        <v>0</v>
      </c>
      <c r="AA103" s="95">
        <f t="shared" si="21"/>
        <v>0</v>
      </c>
      <c r="AB103" s="95">
        <f t="shared" si="21"/>
        <v>0</v>
      </c>
      <c r="AC103" s="95">
        <f t="shared" si="21"/>
        <v>0</v>
      </c>
      <c r="AD103" s="95">
        <f t="shared" si="21"/>
        <v>0</v>
      </c>
      <c r="AE103" s="64" t="e">
        <f t="shared" si="21"/>
        <v>#REF!</v>
      </c>
      <c r="AF103" s="64">
        <f t="shared" si="21"/>
        <v>0</v>
      </c>
      <c r="AG103" s="36"/>
      <c r="AH103" s="48"/>
      <c r="AI103" s="48"/>
    </row>
    <row r="104" spans="1:35" ht="16.5" customHeight="1" x14ac:dyDescent="0.25">
      <c r="A104" s="259" t="s">
        <v>19</v>
      </c>
      <c r="B104" s="260"/>
      <c r="C104" s="91"/>
      <c r="D104" s="91"/>
      <c r="E104" s="91"/>
      <c r="F104" s="91"/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f>SUM(O92:O95)</f>
        <v>0</v>
      </c>
      <c r="P104" s="33">
        <v>30</v>
      </c>
      <c r="Q104" s="33">
        <f>SUM(Q92:Q95)</f>
        <v>0</v>
      </c>
      <c r="R104" s="33">
        <v>3</v>
      </c>
      <c r="S104" s="33">
        <f>SUM(S92:S95)</f>
        <v>0</v>
      </c>
      <c r="T104" s="33">
        <v>30</v>
      </c>
      <c r="U104" s="33">
        <f>SUM(U92:U95)</f>
        <v>0</v>
      </c>
      <c r="V104" s="33">
        <v>3</v>
      </c>
      <c r="W104" s="33">
        <f>SUM(W92:W95)</f>
        <v>0</v>
      </c>
      <c r="X104" s="33">
        <v>30</v>
      </c>
      <c r="Y104" s="33">
        <f>SUM(Y92:Y95)</f>
        <v>0</v>
      </c>
      <c r="Z104" s="33">
        <v>3</v>
      </c>
      <c r="AA104" s="33">
        <f t="shared" ref="AA104:AF104" si="22">SUM(AA92:AA95)</f>
        <v>0</v>
      </c>
      <c r="AB104" s="33">
        <f t="shared" si="22"/>
        <v>0</v>
      </c>
      <c r="AC104" s="33">
        <f t="shared" si="22"/>
        <v>0</v>
      </c>
      <c r="AD104" s="33">
        <f t="shared" si="22"/>
        <v>0</v>
      </c>
      <c r="AE104" s="33">
        <f t="shared" si="22"/>
        <v>144</v>
      </c>
      <c r="AF104" s="33">
        <f t="shared" si="22"/>
        <v>15</v>
      </c>
      <c r="AG104" s="36"/>
      <c r="AH104" s="48"/>
      <c r="AI104" s="48"/>
    </row>
    <row r="105" spans="1:35" ht="18" customHeight="1" x14ac:dyDescent="0.25">
      <c r="A105" s="277" t="s">
        <v>40</v>
      </c>
      <c r="B105" s="278"/>
      <c r="C105" s="91"/>
      <c r="D105" s="91"/>
      <c r="E105" s="91"/>
      <c r="F105" s="91"/>
      <c r="G105" s="32">
        <f>SUM(G104,G90,G57,G53,G20)</f>
        <v>91</v>
      </c>
      <c r="H105" s="32">
        <f>SUM(H104,H90,H57,H53,H20)</f>
        <v>141</v>
      </c>
      <c r="I105" s="32">
        <f>SUM(I104,I90,I57,I53,I20)</f>
        <v>0</v>
      </c>
      <c r="J105" s="32">
        <f>J20+J53+J57+J90+J104</f>
        <v>29</v>
      </c>
      <c r="K105" s="32">
        <f>SUM(K104,K90,K57,K53,K20)</f>
        <v>54</v>
      </c>
      <c r="L105" s="32">
        <f>SUM(L104,L90,L57,L53,L20)</f>
        <v>146</v>
      </c>
      <c r="M105" s="32">
        <f>SUM(M104,M90,M57,M53,M20)</f>
        <v>0</v>
      </c>
      <c r="N105" s="32">
        <f>N20+N53+N57+N90+N104+N95</f>
        <v>31</v>
      </c>
      <c r="O105" s="32">
        <f>SUM(O104,O90,O57,O53,O20)</f>
        <v>54</v>
      </c>
      <c r="P105" s="32">
        <f>SUM(P104,P90,P57,P53,P20)</f>
        <v>153</v>
      </c>
      <c r="Q105" s="32">
        <f>SUM(Q104,Q90,Q57,Q53,Q20)</f>
        <v>0</v>
      </c>
      <c r="R105" s="32">
        <f>R20+R53+R57+R90+R104+R95</f>
        <v>28</v>
      </c>
      <c r="S105" s="32">
        <f>SUM(S104,S90,S57,S53,S20)</f>
        <v>63</v>
      </c>
      <c r="T105" s="32">
        <f>SUM(T104,T90,T57,T53,T20)</f>
        <v>255</v>
      </c>
      <c r="U105" s="32">
        <f>SUM(U104,U90,U57,U53,U20)</f>
        <v>0</v>
      </c>
      <c r="V105" s="32">
        <f>V20+V53+V57+V90+V104+V95</f>
        <v>32</v>
      </c>
      <c r="W105" s="32">
        <f>SUM(W104,W90,W57,W53,W20)</f>
        <v>45</v>
      </c>
      <c r="X105" s="32">
        <f>SUM(X104,X90,X57,X53,X20)</f>
        <v>231</v>
      </c>
      <c r="Y105" s="32">
        <f>SUM(Y104,Y90,Y57,Y53,Y20)</f>
        <v>0</v>
      </c>
      <c r="Z105" s="32">
        <f>Z20+Z53+Z57+Z90+Z104</f>
        <v>30</v>
      </c>
      <c r="AA105" s="32">
        <f>SUM(AA104,AA90,AA57,AA53,AA20)</f>
        <v>36</v>
      </c>
      <c r="AB105" s="32">
        <f>SUM(AB104,AB90,AB57,AB53,AB20)</f>
        <v>117</v>
      </c>
      <c r="AC105" s="32">
        <f>SUM(AC104,AC90,AC57,AC53,AC20)</f>
        <v>0</v>
      </c>
      <c r="AD105" s="32">
        <f>AD20+AD53+AD57+AD90+AD104</f>
        <v>30</v>
      </c>
      <c r="AE105" s="25">
        <f>SUM(AE104,AE90,AE57,AE53,AE20)</f>
        <v>1440</v>
      </c>
      <c r="AF105" s="32">
        <f>AF20+AF53+AF57+AF90+AF104</f>
        <v>180</v>
      </c>
      <c r="AH105" s="48"/>
      <c r="AI105" s="48"/>
    </row>
    <row r="106" spans="1:35" ht="21" customHeight="1" x14ac:dyDescent="0.25">
      <c r="A106" s="283" t="s">
        <v>114</v>
      </c>
      <c r="B106" s="283"/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</row>
    <row r="107" spans="1:35" ht="20.25" customHeight="1" x14ac:dyDescent="0.25">
      <c r="A107" s="279"/>
      <c r="B107" s="279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</row>
    <row r="108" spans="1:35" ht="16.5" customHeight="1" x14ac:dyDescent="0.25">
      <c r="A108" s="275"/>
      <c r="B108" s="275"/>
      <c r="C108" s="106"/>
      <c r="D108" s="106"/>
      <c r="E108" s="106"/>
      <c r="F108" s="106"/>
      <c r="G108" s="35"/>
      <c r="H108" s="35"/>
      <c r="I108" s="35"/>
      <c r="J108" s="35"/>
      <c r="K108" s="35"/>
      <c r="L108" s="35"/>
      <c r="M108" s="35"/>
      <c r="N108" s="35">
        <f>SUM(J105,N105)</f>
        <v>60</v>
      </c>
      <c r="O108" s="35"/>
      <c r="P108" s="35"/>
      <c r="Q108" s="35"/>
      <c r="R108" s="35"/>
      <c r="S108" s="35"/>
      <c r="T108" s="35"/>
      <c r="U108" s="35"/>
      <c r="V108" s="35">
        <f>SUM(R105,V105)</f>
        <v>60</v>
      </c>
      <c r="W108" s="35"/>
      <c r="X108" s="35"/>
      <c r="Y108" s="35"/>
      <c r="Z108" s="35"/>
      <c r="AA108" s="35"/>
      <c r="AB108" s="35"/>
      <c r="AC108" s="35"/>
      <c r="AD108" s="35">
        <f>SUM(Z105,AD105)</f>
        <v>60</v>
      </c>
      <c r="AE108" s="106"/>
      <c r="AF108" s="106"/>
    </row>
    <row r="109" spans="1:35" ht="18.75" customHeight="1" x14ac:dyDescent="0.25">
      <c r="A109" s="275"/>
      <c r="B109" s="275"/>
      <c r="C109" s="106"/>
      <c r="D109" s="106"/>
      <c r="E109" s="106"/>
      <c r="F109" s="106"/>
      <c r="G109" s="35"/>
      <c r="H109" s="35" t="s">
        <v>99</v>
      </c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>
        <v>2250</v>
      </c>
      <c r="AB109" s="35"/>
      <c r="AC109" s="35"/>
      <c r="AD109" s="35">
        <v>0.6</v>
      </c>
      <c r="AE109" s="106">
        <f>AD109*AE105</f>
        <v>864</v>
      </c>
      <c r="AF109" s="106"/>
    </row>
    <row r="110" spans="1:35" ht="30" customHeight="1" x14ac:dyDescent="0.25">
      <c r="A110" s="275"/>
      <c r="B110" s="275"/>
      <c r="C110" s="106"/>
      <c r="D110" s="106"/>
      <c r="E110" s="106"/>
      <c r="F110" s="106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106"/>
      <c r="AF110" s="106"/>
    </row>
    <row r="111" spans="1:35" x14ac:dyDescent="0.25">
      <c r="A111" s="18"/>
      <c r="B111" s="19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5" x14ac:dyDescent="0.25">
      <c r="A112" s="18"/>
      <c r="B112" s="276"/>
      <c r="C112" s="276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5" customHeight="1" x14ac:dyDescent="0.25">
      <c r="A113" s="18"/>
      <c r="B113" s="276"/>
      <c r="C113" s="276"/>
      <c r="D113" s="276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</row>
    <row r="114" spans="1:32" ht="18" customHeight="1" x14ac:dyDescent="0.25">
      <c r="A114" s="18"/>
      <c r="B114" s="276"/>
      <c r="C114" s="276"/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76"/>
    </row>
    <row r="115" spans="1:32" ht="18" customHeight="1" x14ac:dyDescent="0.25">
      <c r="A115" s="18"/>
      <c r="B115" s="276"/>
      <c r="C115" s="276"/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</row>
    <row r="116" spans="1:32" ht="18" customHeight="1" x14ac:dyDescent="0.25">
      <c r="A116" s="18"/>
      <c r="B116" s="276"/>
      <c r="C116" s="276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</row>
    <row r="117" spans="1:32" ht="32.25" customHeight="1" x14ac:dyDescent="0.25">
      <c r="A117" s="18"/>
      <c r="B117" s="276"/>
      <c r="C117" s="276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</row>
    <row r="118" spans="1:32" ht="27.75" customHeight="1" x14ac:dyDescent="0.25">
      <c r="A118" s="18"/>
      <c r="B118" s="19"/>
      <c r="C118" s="19"/>
      <c r="D118" s="19"/>
      <c r="E118" s="20"/>
      <c r="F118" s="20"/>
      <c r="G118" s="20"/>
      <c r="H118" s="20">
        <v>91</v>
      </c>
      <c r="I118" s="20">
        <v>174</v>
      </c>
      <c r="J118" s="20">
        <f>H118/I118</f>
        <v>0.52298850574712641</v>
      </c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73"/>
      <c r="Y118" s="273"/>
      <c r="Z118" s="273"/>
      <c r="AA118" s="273"/>
      <c r="AB118" s="273"/>
      <c r="AC118" s="6"/>
      <c r="AD118" s="6"/>
      <c r="AE118" s="6"/>
      <c r="AF118" s="6"/>
    </row>
    <row r="119" spans="1:32" ht="27.75" customHeight="1" x14ac:dyDescent="0.25">
      <c r="A119" s="18"/>
      <c r="B119" s="19"/>
      <c r="C119" s="19"/>
      <c r="D119" s="19"/>
      <c r="E119" s="20"/>
      <c r="F119" s="20"/>
      <c r="G119" s="20"/>
      <c r="H119" s="20">
        <v>57</v>
      </c>
      <c r="I119" s="20">
        <v>174</v>
      </c>
      <c r="J119" s="20">
        <f>H119/I119</f>
        <v>0.32758620689655171</v>
      </c>
      <c r="K119" s="20"/>
      <c r="L119" s="20"/>
      <c r="M119" s="20"/>
      <c r="N119" s="20"/>
      <c r="O119" s="20"/>
      <c r="P119" s="20"/>
      <c r="Q119" s="20"/>
      <c r="R119" s="105"/>
      <c r="S119" s="20"/>
      <c r="T119" s="20"/>
      <c r="U119" s="20"/>
      <c r="V119" s="105"/>
      <c r="W119" s="105"/>
      <c r="X119" s="273"/>
      <c r="Y119" s="273"/>
      <c r="Z119" s="105"/>
      <c r="AA119" s="105"/>
      <c r="AB119" s="105"/>
      <c r="AC119" s="6"/>
      <c r="AD119" s="6"/>
      <c r="AE119" s="6"/>
      <c r="AF119" s="6"/>
    </row>
    <row r="120" spans="1:32" ht="39" customHeight="1" x14ac:dyDescent="0.25">
      <c r="A120" s="18"/>
      <c r="B120" s="19"/>
      <c r="C120" s="19"/>
      <c r="D120" s="19"/>
      <c r="E120" s="21"/>
      <c r="F120" s="21"/>
      <c r="G120" s="21"/>
      <c r="H120" s="21">
        <v>26</v>
      </c>
      <c r="I120" s="21">
        <v>174</v>
      </c>
      <c r="J120" s="20">
        <f>H120/I120</f>
        <v>0.14942528735632185</v>
      </c>
      <c r="K120" s="20"/>
      <c r="L120" s="20"/>
      <c r="M120" s="22"/>
      <c r="N120" s="20"/>
      <c r="O120" s="20"/>
      <c r="P120" s="20"/>
      <c r="Q120" s="20"/>
      <c r="R120" s="21"/>
      <c r="S120" s="20"/>
      <c r="T120" s="20"/>
      <c r="U120" s="20"/>
      <c r="V120" s="22"/>
      <c r="W120" s="21"/>
      <c r="X120" s="273"/>
      <c r="Y120" s="273"/>
      <c r="Z120" s="273"/>
      <c r="AA120" s="274"/>
      <c r="AB120" s="274"/>
      <c r="AC120" s="6"/>
      <c r="AD120" s="6"/>
      <c r="AE120" s="6"/>
      <c r="AF120" s="6"/>
    </row>
    <row r="121" spans="1:32" ht="39" customHeight="1" x14ac:dyDescent="0.25">
      <c r="A121" s="18"/>
      <c r="B121" s="19"/>
      <c r="C121" s="19"/>
      <c r="D121" s="19"/>
      <c r="E121" s="21"/>
      <c r="F121" s="21"/>
      <c r="G121" s="21"/>
      <c r="H121" s="21"/>
      <c r="I121" s="21"/>
      <c r="J121" s="20"/>
      <c r="K121" s="20"/>
      <c r="L121" s="20"/>
      <c r="M121" s="22"/>
      <c r="N121" s="20"/>
      <c r="O121" s="20"/>
      <c r="P121" s="20"/>
      <c r="Q121" s="20"/>
      <c r="R121" s="21"/>
      <c r="S121" s="20"/>
      <c r="T121" s="20"/>
      <c r="U121" s="20"/>
      <c r="V121" s="22"/>
      <c r="W121" s="21"/>
      <c r="X121" s="273"/>
      <c r="Y121" s="273"/>
      <c r="Z121" s="105"/>
      <c r="AA121" s="274"/>
      <c r="AB121" s="275"/>
      <c r="AC121" s="6"/>
      <c r="AD121" s="6"/>
      <c r="AE121" s="6"/>
      <c r="AF121" s="6"/>
    </row>
    <row r="122" spans="1:32" ht="39" customHeight="1" x14ac:dyDescent="0.25">
      <c r="A122" s="18"/>
      <c r="B122" s="19"/>
      <c r="C122" s="19"/>
      <c r="D122" s="19"/>
      <c r="E122" s="21"/>
      <c r="F122" s="21"/>
      <c r="G122" s="21"/>
      <c r="H122" s="21"/>
      <c r="I122" s="21"/>
      <c r="J122" s="20"/>
      <c r="K122" s="20"/>
      <c r="L122" s="20"/>
      <c r="M122" s="21"/>
      <c r="N122" s="20"/>
      <c r="O122" s="20"/>
      <c r="P122" s="20"/>
      <c r="Q122" s="20"/>
      <c r="R122" s="21"/>
      <c r="S122" s="20"/>
      <c r="T122" s="20"/>
      <c r="U122" s="20"/>
      <c r="V122" s="21"/>
      <c r="W122" s="21"/>
      <c r="X122" s="273"/>
      <c r="Y122" s="273"/>
      <c r="Z122" s="273"/>
      <c r="AA122" s="275"/>
      <c r="AB122" s="275"/>
      <c r="AC122" s="6"/>
      <c r="AD122" s="6"/>
      <c r="AE122" s="6"/>
      <c r="AF122" s="6"/>
    </row>
    <row r="123" spans="1:32" x14ac:dyDescent="0.25">
      <c r="A123" s="18"/>
      <c r="B123" s="19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x14ac:dyDescent="0.25">
      <c r="A124" s="18"/>
      <c r="B124" s="19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</sheetData>
  <mergeCells count="87">
    <mergeCell ref="K7:N7"/>
    <mergeCell ref="O7:R7"/>
    <mergeCell ref="G10:G11"/>
    <mergeCell ref="H10:H11"/>
    <mergeCell ref="A1:AF1"/>
    <mergeCell ref="B2:AF2"/>
    <mergeCell ref="A5:F5"/>
    <mergeCell ref="G5:AF5"/>
    <mergeCell ref="A6:A8"/>
    <mergeCell ref="B6:B8"/>
    <mergeCell ref="C6:C8"/>
    <mergeCell ref="D6:F7"/>
    <mergeCell ref="G6:N6"/>
    <mergeCell ref="O6:V6"/>
    <mergeCell ref="W6:AD6"/>
    <mergeCell ref="AE6:AE8"/>
    <mergeCell ref="AF6:AF8"/>
    <mergeCell ref="G7:J7"/>
    <mergeCell ref="U10:U11"/>
    <mergeCell ref="J10:J11"/>
    <mergeCell ref="S7:V7"/>
    <mergeCell ref="W7:Z7"/>
    <mergeCell ref="AA7:AD7"/>
    <mergeCell ref="L10:L11"/>
    <mergeCell ref="M10:M11"/>
    <mergeCell ref="N10:N11"/>
    <mergeCell ref="O10:O11"/>
    <mergeCell ref="A9:AF9"/>
    <mergeCell ref="A10:A11"/>
    <mergeCell ref="B10:B11"/>
    <mergeCell ref="C10:C11"/>
    <mergeCell ref="D10:D11"/>
    <mergeCell ref="E10:E11"/>
    <mergeCell ref="F10:F11"/>
    <mergeCell ref="AD10:AD11"/>
    <mergeCell ref="AE10:AE11"/>
    <mergeCell ref="I10:I11"/>
    <mergeCell ref="AC10:AC11"/>
    <mergeCell ref="J14:J15"/>
    <mergeCell ref="AF14:AF15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AF10:AF11"/>
    <mergeCell ref="K10:K11"/>
    <mergeCell ref="AB10:AB11"/>
    <mergeCell ref="A96:AF96"/>
    <mergeCell ref="A20:B20"/>
    <mergeCell ref="A21:AF21"/>
    <mergeCell ref="A53:B53"/>
    <mergeCell ref="A54:AF54"/>
    <mergeCell ref="A57:B57"/>
    <mergeCell ref="A58:AF58"/>
    <mergeCell ref="C69:AF69"/>
    <mergeCell ref="C76:AF76"/>
    <mergeCell ref="C83:AF83"/>
    <mergeCell ref="A90:B90"/>
    <mergeCell ref="A91:AF91"/>
    <mergeCell ref="B115:AF115"/>
    <mergeCell ref="A103:B103"/>
    <mergeCell ref="A104:B104"/>
    <mergeCell ref="A105:B105"/>
    <mergeCell ref="A107:B107"/>
    <mergeCell ref="A108:B108"/>
    <mergeCell ref="A109:B109"/>
    <mergeCell ref="A110:B110"/>
    <mergeCell ref="B112:S112"/>
    <mergeCell ref="B113:AF113"/>
    <mergeCell ref="B114:AF114"/>
    <mergeCell ref="A106:N106"/>
    <mergeCell ref="X121:Y121"/>
    <mergeCell ref="AA121:AB122"/>
    <mergeCell ref="X122:Z122"/>
    <mergeCell ref="B116:AF116"/>
    <mergeCell ref="B117:AF117"/>
    <mergeCell ref="X118:AB118"/>
    <mergeCell ref="X119:Y119"/>
    <mergeCell ref="X120:Z120"/>
    <mergeCell ref="AA120:AB120"/>
  </mergeCells>
  <pageMargins left="0.25" right="0.25" top="0.75" bottom="0.75" header="0.3" footer="0.3"/>
  <pageSetup paperSize="8" scale="57" orientation="portrait" horizontalDpi="300" verticalDpi="300" r:id="rId1"/>
  <rowBreaks count="1" manualBreakCount="1">
    <brk id="63" max="38" man="1"/>
  </rowBreaks>
  <colBreaks count="1" manualBreakCount="1">
    <brk id="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zaoczni</vt:lpstr>
      <vt:lpstr>zaoczni!Obszar_wydruku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annser</cp:lastModifiedBy>
  <cp:lastPrinted>2012-10-25T11:23:34Z</cp:lastPrinted>
  <dcterms:created xsi:type="dcterms:W3CDTF">2010-12-06T08:38:47Z</dcterms:created>
  <dcterms:modified xsi:type="dcterms:W3CDTF">2016-10-04T06:12:46Z</dcterms:modified>
</cp:coreProperties>
</file>